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中心-郭文卓\数据中心-郭文卓\2026年\官网维护\"/>
    </mc:Choice>
  </mc:AlternateContent>
  <bookViews>
    <workbookView xWindow="-105" yWindow="-105" windowWidth="23235" windowHeight="13875" firstSheet="3" activeTab="13"/>
  </bookViews>
  <sheets>
    <sheet name="1.6披露" sheetId="22" r:id="rId1"/>
    <sheet name="1.13披露" sheetId="21" r:id="rId2"/>
    <sheet name="1.20披露" sheetId="1" r:id="rId3"/>
    <sheet name="1.27披露" sheetId="2" r:id="rId4"/>
    <sheet name="2.3披露" sheetId="3" r:id="rId5"/>
    <sheet name="2.10披露" sheetId="4" r:id="rId6"/>
    <sheet name="2.17披露" sheetId="5" r:id="rId7"/>
    <sheet name="2.24披露" sheetId="6" r:id="rId8"/>
    <sheet name="3.3披露" sheetId="7" r:id="rId9"/>
    <sheet name="3.10披露" sheetId="8" r:id="rId10"/>
    <sheet name="3.17披露" sheetId="9" r:id="rId11"/>
    <sheet name="3.24披露" sheetId="10" r:id="rId12"/>
    <sheet name="3.31披露" sheetId="11" r:id="rId13"/>
    <sheet name="4.7披露" sheetId="12" r:id="rId14"/>
    <sheet name="4.14披露" sheetId="13" r:id="rId15"/>
    <sheet name="4.21披露" sheetId="14" r:id="rId16"/>
    <sheet name="4.28披露" sheetId="15" r:id="rId17"/>
    <sheet name="5.5披露" sheetId="16" r:id="rId18"/>
    <sheet name="5.12披露" sheetId="17" r:id="rId19"/>
    <sheet name="5.19披露" sheetId="18" r:id="rId20"/>
    <sheet name="5.26披露" sheetId="19" r:id="rId21"/>
    <sheet name="6.2披露" sheetId="20" r:id="rId22"/>
  </sheets>
  <definedNames>
    <definedName name="_xlnm._FilterDatabase" localSheetId="1" hidden="1">'1.13披露'!$A$1:$M$13</definedName>
    <definedName name="_xlnm._FilterDatabase" localSheetId="2" hidden="1">'1.20披露'!$A$1:$M$13</definedName>
    <definedName name="_xlnm._FilterDatabase" localSheetId="0" hidden="1">'1.6披露'!$A$1:$M$13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2" l="1"/>
  <c r="H10" i="22"/>
  <c r="D9" i="22"/>
  <c r="L4" i="22"/>
  <c r="M4" i="22" s="1"/>
  <c r="G4" i="22"/>
  <c r="M3" i="22"/>
  <c r="L3" i="22"/>
  <c r="G3" i="22"/>
  <c r="M2" i="22"/>
  <c r="G2" i="22"/>
  <c r="H11" i="21"/>
  <c r="H10" i="21"/>
  <c r="D9" i="21"/>
  <c r="L4" i="21"/>
  <c r="M4" i="21" s="1"/>
  <c r="G4" i="21"/>
  <c r="L3" i="21"/>
  <c r="M3" i="21" s="1"/>
  <c r="G3" i="21"/>
  <c r="M2" i="21"/>
  <c r="G2" i="21"/>
  <c r="H3" i="20" l="1"/>
  <c r="H8" i="19"/>
  <c r="D7" i="19"/>
  <c r="M2" i="19"/>
  <c r="G2" i="19"/>
  <c r="H8" i="18"/>
  <c r="D7" i="18"/>
  <c r="M2" i="18"/>
  <c r="G2" i="18"/>
  <c r="H9" i="17"/>
  <c r="H8" i="17"/>
  <c r="D7" i="17"/>
  <c r="M2" i="17"/>
  <c r="G2" i="17"/>
  <c r="H9" i="16"/>
  <c r="H8" i="16"/>
  <c r="D7" i="16"/>
  <c r="M2" i="16"/>
  <c r="G2" i="16"/>
  <c r="H9" i="15"/>
  <c r="H8" i="15"/>
  <c r="D7" i="15"/>
  <c r="M2" i="15"/>
  <c r="G2" i="15"/>
  <c r="H9" i="14"/>
  <c r="H8" i="14"/>
  <c r="D7" i="14"/>
  <c r="M2" i="14"/>
  <c r="G2" i="14"/>
  <c r="H9" i="13"/>
  <c r="H8" i="13"/>
  <c r="D7" i="13"/>
  <c r="M2" i="13"/>
  <c r="G2" i="13"/>
  <c r="H10" i="12"/>
  <c r="H9" i="12"/>
  <c r="D8" i="12"/>
  <c r="L3" i="12"/>
  <c r="M3" i="12" s="1"/>
  <c r="G3" i="12"/>
  <c r="M2" i="12"/>
  <c r="G2" i="12"/>
  <c r="H10" i="11"/>
  <c r="H9" i="11"/>
  <c r="D8" i="11"/>
  <c r="L3" i="11"/>
  <c r="M3" i="11" s="1"/>
  <c r="G3" i="11"/>
  <c r="M2" i="11"/>
  <c r="G2" i="11"/>
  <c r="H10" i="10"/>
  <c r="H9" i="10"/>
  <c r="D8" i="10"/>
  <c r="L3" i="10"/>
  <c r="M3" i="10" s="1"/>
  <c r="G3" i="10"/>
  <c r="M2" i="10"/>
  <c r="G2" i="10"/>
  <c r="H10" i="9"/>
  <c r="H9" i="9"/>
  <c r="D8" i="9"/>
  <c r="L3" i="9"/>
  <c r="M3" i="9" s="1"/>
  <c r="G3" i="9"/>
  <c r="M2" i="9"/>
  <c r="G2" i="9"/>
  <c r="H10" i="8"/>
  <c r="H9" i="8"/>
  <c r="D8" i="8"/>
  <c r="L3" i="8"/>
  <c r="M3" i="8" s="1"/>
  <c r="G3" i="8"/>
  <c r="M2" i="8"/>
  <c r="G2" i="8"/>
  <c r="H10" i="7"/>
  <c r="H9" i="7"/>
  <c r="D8" i="7"/>
  <c r="L3" i="7"/>
  <c r="M3" i="7" s="1"/>
  <c r="G3" i="7"/>
  <c r="M2" i="7"/>
  <c r="G2" i="7"/>
  <c r="H10" i="6"/>
  <c r="H9" i="6"/>
  <c r="D8" i="6"/>
  <c r="L3" i="6"/>
  <c r="M3" i="6" s="1"/>
  <c r="G3" i="6"/>
  <c r="M2" i="6"/>
  <c r="G2" i="6"/>
  <c r="H10" i="5"/>
  <c r="H9" i="5"/>
  <c r="D8" i="5"/>
  <c r="L3" i="5"/>
  <c r="M3" i="5" s="1"/>
  <c r="G3" i="5"/>
  <c r="M2" i="5"/>
  <c r="G2" i="5"/>
  <c r="H10" i="4"/>
  <c r="H9" i="4"/>
  <c r="D8" i="4"/>
  <c r="L3" i="4"/>
  <c r="M3" i="4" s="1"/>
  <c r="G3" i="4"/>
  <c r="M2" i="4"/>
  <c r="G2" i="4"/>
  <c r="H10" i="3"/>
  <c r="H9" i="3"/>
  <c r="D8" i="3"/>
  <c r="L3" i="3"/>
  <c r="M3" i="3" s="1"/>
  <c r="G3" i="3"/>
  <c r="M2" i="3"/>
  <c r="G2" i="3"/>
  <c r="H10" i="1"/>
  <c r="H10" i="2"/>
  <c r="H9" i="2"/>
  <c r="D8" i="2"/>
  <c r="L3" i="2"/>
  <c r="M3" i="2" s="1"/>
  <c r="G3" i="2"/>
  <c r="M2" i="2"/>
  <c r="G2" i="2"/>
  <c r="D9" i="1" l="1"/>
  <c r="H11" i="1"/>
  <c r="G4" i="1"/>
  <c r="G2" i="1"/>
  <c r="G3" i="1"/>
  <c r="L4" i="1"/>
  <c r="L3" i="1"/>
  <c r="M4" i="1" l="1"/>
  <c r="M3" i="1"/>
  <c r="M2" i="1"/>
</calcChain>
</file>

<file path=xl/sharedStrings.xml><?xml version="1.0" encoding="utf-8"?>
<sst xmlns="http://schemas.openxmlformats.org/spreadsheetml/2006/main" count="910" uniqueCount="57">
  <si>
    <t>序号</t>
  </si>
  <si>
    <t>产品名称</t>
  </si>
  <si>
    <t>产品代码</t>
  </si>
  <si>
    <t>起息日</t>
  </si>
  <si>
    <t>业绩比较基准</t>
  </si>
  <si>
    <t>资产净值</t>
  </si>
  <si>
    <t>产品登记编码</t>
  </si>
  <si>
    <t>产品类型</t>
  </si>
  <si>
    <t>募集金额</t>
  </si>
  <si>
    <t>到期日</t>
  </si>
  <si>
    <t>净值日</t>
  </si>
  <si>
    <t>当前年化收益</t>
  </si>
  <si>
    <t>安吉农商银行丰收信福2022年第33期封闭净值型理财产品</t>
  </si>
  <si>
    <t>HZAJFSXFJZX2022033</t>
  </si>
  <si>
    <t>C3209722000071</t>
  </si>
  <si>
    <t>封闭净值型</t>
  </si>
  <si>
    <t>安吉农商银行丰收信福2024年第6期封闭净值型理财产品</t>
  </si>
  <si>
    <t>HZAJFSXFJZX2024006</t>
  </si>
  <si>
    <t>2.8-3.2</t>
  </si>
  <si>
    <t>C3209724000012</t>
  </si>
  <si>
    <t>安吉农商银行丰收信福2024年第7期封闭净值型理财产品</t>
  </si>
  <si>
    <t>HZAJFSXFJZX2024007</t>
  </si>
  <si>
    <t>2.6-3.0</t>
  </si>
  <si>
    <t>C3209724000013</t>
  </si>
  <si>
    <t>安吉农商银行月月赢净值型理财产品</t>
  </si>
  <si>
    <t>累计净值</t>
  </si>
  <si>
    <t>成立年化</t>
  </si>
  <si>
    <t>安吉丰收喜悦月月赢A定期开放净值型理财</t>
  </si>
  <si>
    <t>HZAJYYYA2021</t>
  </si>
  <si>
    <t>1.8%-3.2%</t>
  </si>
  <si>
    <t>C3209721000068</t>
  </si>
  <si>
    <t>开放净值型</t>
  </si>
  <si>
    <t>安吉丰收喜悦月月赢B定期开放净值型理财</t>
  </si>
  <si>
    <t>HZAJYYYB2021</t>
  </si>
  <si>
    <t>C3209721000121</t>
  </si>
  <si>
    <t>4.2-4.8</t>
    <phoneticPr fontId="10" type="noConversion"/>
  </si>
  <si>
    <t>1月17日估值</t>
    <phoneticPr fontId="10" type="noConversion"/>
  </si>
  <si>
    <t>1月24日估值</t>
    <phoneticPr fontId="10" type="noConversion"/>
  </si>
  <si>
    <t>1月31日估值</t>
    <phoneticPr fontId="10" type="noConversion"/>
  </si>
  <si>
    <t>2月7日估值</t>
    <phoneticPr fontId="10" type="noConversion"/>
  </si>
  <si>
    <t>2月14日估值</t>
    <phoneticPr fontId="10" type="noConversion"/>
  </si>
  <si>
    <t>2月21日估值</t>
    <phoneticPr fontId="10" type="noConversion"/>
  </si>
  <si>
    <t>2月28日估值</t>
    <phoneticPr fontId="10" type="noConversion"/>
  </si>
  <si>
    <t>3月7日估值</t>
    <phoneticPr fontId="10" type="noConversion"/>
  </si>
  <si>
    <t>3月14日估值</t>
    <phoneticPr fontId="10" type="noConversion"/>
  </si>
  <si>
    <t>3月21日估值</t>
    <phoneticPr fontId="10" type="noConversion"/>
  </si>
  <si>
    <t>3月28日估值</t>
    <phoneticPr fontId="10" type="noConversion"/>
  </si>
  <si>
    <t>4月4日估值</t>
    <phoneticPr fontId="10" type="noConversion"/>
  </si>
  <si>
    <t>4月11日估值</t>
    <phoneticPr fontId="10" type="noConversion"/>
  </si>
  <si>
    <t>4月18日估值</t>
    <phoneticPr fontId="10" type="noConversion"/>
  </si>
  <si>
    <t>4月25日估值</t>
    <phoneticPr fontId="10" type="noConversion"/>
  </si>
  <si>
    <t>5月2日估值</t>
    <phoneticPr fontId="10" type="noConversion"/>
  </si>
  <si>
    <t>5月9日估值</t>
    <phoneticPr fontId="10" type="noConversion"/>
  </si>
  <si>
    <t>5月16日估值</t>
    <phoneticPr fontId="10" type="noConversion"/>
  </si>
  <si>
    <t>5月23日估值</t>
    <phoneticPr fontId="10" type="noConversion"/>
  </si>
  <si>
    <t>1月3日估值</t>
    <phoneticPr fontId="10" type="noConversion"/>
  </si>
  <si>
    <t>1月10日估值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</si>
</sst>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00%"/>
    <numFmt numFmtId="178" formatCode="yyyy/m/d;@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7993408001953185"/>
        <bgColor theme="4" tint="0.7993408001953185"/>
      </patternFill>
    </fill>
    <fill>
      <patternFill patternType="solid">
        <fgColor rgb="FFFFFF00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/>
        <bgColor theme="4" tint="0.7993408001953185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7" fillId="7" borderId="1" xfId="0" applyFont="1" applyFill="1" applyBorder="1" applyAlignment="1">
      <alignment horizontal="center" vertical="center"/>
    </xf>
    <xf numFmtId="176" fontId="7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0" fontId="1" fillId="5" borderId="2" xfId="1" applyNumberFormat="1" applyFont="1" applyFill="1" applyBorder="1" applyAlignment="1">
      <alignment horizontal="center" vertical="center"/>
    </xf>
    <xf numFmtId="10" fontId="1" fillId="5" borderId="1" xfId="1" applyNumberFormat="1" applyFont="1" applyFill="1" applyBorder="1" applyAlignment="1">
      <alignment horizontal="center" vertical="center"/>
    </xf>
    <xf numFmtId="176" fontId="11" fillId="7" borderId="1" xfId="0" applyNumberFormat="1" applyFont="1" applyFill="1" applyBorder="1" applyAlignment="1">
      <alignment horizontal="center" vertical="center"/>
    </xf>
    <xf numFmtId="10" fontId="6" fillId="5" borderId="3" xfId="0" applyNumberFormat="1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center" vertical="center"/>
    </xf>
    <xf numFmtId="176" fontId="1" fillId="8" borderId="0" xfId="0" applyNumberFormat="1" applyFont="1" applyFill="1">
      <alignment vertical="center"/>
    </xf>
    <xf numFmtId="0" fontId="8" fillId="8" borderId="0" xfId="3" applyFill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6" fillId="5" borderId="3" xfId="0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</cellXfs>
  <cellStyles count="5">
    <cellStyle name="Normal" xfId="2"/>
    <cellStyle name="百分比" xfId="1" builtinId="5"/>
    <cellStyle name="常规" xfId="0" builtinId="0"/>
    <cellStyle name="常规 2" xfId="4"/>
    <cellStyle name="常规 5" xfId="3"/>
  </cellStyles>
  <dxfs count="0"/>
  <tableStyles count="0" defaultTableStyle="TableStyleMedium2" defaultPivotStyle="PivotStyleLight16"/>
  <colors>
    <mruColors>
      <color rgb="FFFFFF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85" zoomScaleNormal="85" workbookViewId="0">
      <pane ySplit="1" topLeftCell="A2" activePane="bottomLeft" state="frozen"/>
      <selection pane="bottomLeft" activeCell="C24" sqref="C24"/>
    </sheetView>
  </sheetViews>
  <sheetFormatPr defaultColWidth="9" defaultRowHeight="16.5" x14ac:dyDescent="0.15"/>
  <cols>
    <col min="1" max="1" width="9" style="11"/>
    <col min="2" max="2" width="27.75" style="1" customWidth="1"/>
    <col min="3" max="3" width="25.375" style="1" customWidth="1"/>
    <col min="4" max="4" width="19.5" style="11" customWidth="1"/>
    <col min="5" max="5" width="14.375" style="1" customWidth="1"/>
    <col min="6" max="6" width="18.125" style="12" customWidth="1"/>
    <col min="7" max="7" width="19.25" style="12" customWidth="1"/>
    <col min="8" max="8" width="18.75" style="1" customWidth="1"/>
    <col min="9" max="9" width="17.125" style="11" customWidth="1"/>
    <col min="10" max="10" width="17.125" style="1" customWidth="1"/>
    <col min="11" max="11" width="15.375" style="1" customWidth="1"/>
    <col min="12" max="12" width="14.25" style="1" customWidth="1"/>
    <col min="13" max="13" width="15.875" style="1" customWidth="1"/>
    <col min="14" max="16384" width="9" style="1"/>
  </cols>
  <sheetData>
    <row r="1" spans="1:14" ht="23.1" customHeight="1" x14ac:dyDescent="0.15">
      <c r="A1" s="13" t="s">
        <v>0</v>
      </c>
      <c r="B1" s="13" t="s">
        <v>1</v>
      </c>
      <c r="C1" s="13" t="s">
        <v>2</v>
      </c>
      <c r="D1" s="13" t="s">
        <v>55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4" ht="33" x14ac:dyDescent="0.15">
      <c r="A2" s="15">
        <v>1</v>
      </c>
      <c r="B2" s="5" t="s">
        <v>12</v>
      </c>
      <c r="C2" s="5" t="s">
        <v>13</v>
      </c>
      <c r="D2" s="28">
        <v>1.1227</v>
      </c>
      <c r="E2" s="16">
        <v>44708</v>
      </c>
      <c r="F2" s="17" t="s">
        <v>35</v>
      </c>
      <c r="G2" s="23">
        <f>D2*J2</f>
        <v>2284694.5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45660</v>
      </c>
      <c r="M2" s="21">
        <f>(D2-1)*365/(L2-E2)</f>
        <v>4.7043592436974806E-2</v>
      </c>
    </row>
    <row r="3" spans="1:14" ht="33" x14ac:dyDescent="0.15">
      <c r="A3" s="15">
        <v>2</v>
      </c>
      <c r="B3" s="5" t="s">
        <v>16</v>
      </c>
      <c r="C3" s="5" t="s">
        <v>17</v>
      </c>
      <c r="D3" s="28">
        <v>1.0226299999999999</v>
      </c>
      <c r="E3" s="16">
        <v>45393</v>
      </c>
      <c r="F3" s="4" t="s">
        <v>18</v>
      </c>
      <c r="G3" s="23">
        <f t="shared" ref="G3:G4" si="0">D3*J3</f>
        <v>20448509.479999997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:L4" si="1">$L$2</f>
        <v>45660</v>
      </c>
      <c r="M3" s="22">
        <f t="shared" ref="M3:M4" si="2">(D3-1)*365/(L3-E3)</f>
        <v>3.0936142322097279E-2</v>
      </c>
    </row>
    <row r="4" spans="1:14" ht="33" x14ac:dyDescent="0.15">
      <c r="A4" s="15">
        <v>3</v>
      </c>
      <c r="B4" s="5" t="s">
        <v>20</v>
      </c>
      <c r="C4" s="5" t="s">
        <v>21</v>
      </c>
      <c r="D4" s="28">
        <v>1.0281899999999999</v>
      </c>
      <c r="E4" s="16">
        <v>45406</v>
      </c>
      <c r="F4" s="17" t="s">
        <v>22</v>
      </c>
      <c r="G4" s="23">
        <f t="shared" si="0"/>
        <v>10278815.43</v>
      </c>
      <c r="H4" s="4" t="s">
        <v>23</v>
      </c>
      <c r="I4" s="4" t="s">
        <v>15</v>
      </c>
      <c r="J4" s="4">
        <v>9997000</v>
      </c>
      <c r="K4" s="9">
        <v>45680</v>
      </c>
      <c r="L4" s="10">
        <f t="shared" si="1"/>
        <v>45660</v>
      </c>
      <c r="M4" s="22">
        <f t="shared" si="2"/>
        <v>4.050925196850385E-2</v>
      </c>
    </row>
    <row r="5" spans="1:14" x14ac:dyDescent="0.15">
      <c r="A5" s="12"/>
      <c r="B5" s="12"/>
      <c r="C5" s="12"/>
      <c r="D5" s="12"/>
      <c r="E5" s="12"/>
      <c r="H5" s="12"/>
      <c r="I5" s="12"/>
      <c r="J5" s="12"/>
      <c r="K5" s="12"/>
      <c r="L5" s="12"/>
      <c r="M5" s="12"/>
      <c r="N5" s="12"/>
    </row>
    <row r="6" spans="1:14" x14ac:dyDescent="0.15">
      <c r="A6" s="12"/>
      <c r="B6" s="12"/>
      <c r="C6" s="12"/>
      <c r="D6" s="12"/>
      <c r="E6" s="12"/>
      <c r="H6" s="12"/>
      <c r="I6" s="12"/>
      <c r="J6" s="12"/>
      <c r="K6" s="12"/>
      <c r="M6" s="12"/>
      <c r="N6" s="12"/>
    </row>
    <row r="7" spans="1:14" x14ac:dyDescent="0.15">
      <c r="A7" s="12"/>
      <c r="B7" s="12"/>
      <c r="C7" s="26"/>
      <c r="D7" s="27"/>
      <c r="E7" s="26"/>
      <c r="H7" s="12"/>
      <c r="I7" s="12"/>
      <c r="J7" s="12"/>
      <c r="K7" s="12"/>
      <c r="N7" s="12"/>
    </row>
    <row r="8" spans="1:14" ht="21" x14ac:dyDescent="0.15">
      <c r="A8" s="33" t="s">
        <v>24</v>
      </c>
      <c r="B8" s="33"/>
      <c r="C8" s="33"/>
      <c r="D8" s="33"/>
      <c r="E8" s="33"/>
      <c r="F8" s="33"/>
      <c r="G8" s="33"/>
      <c r="H8" s="34"/>
      <c r="I8" s="34"/>
      <c r="J8" s="33"/>
      <c r="K8" s="33"/>
    </row>
    <row r="9" spans="1:14" x14ac:dyDescent="0.15">
      <c r="A9" s="2" t="s">
        <v>0</v>
      </c>
      <c r="B9" s="2" t="s">
        <v>1</v>
      </c>
      <c r="C9" s="2" t="s">
        <v>2</v>
      </c>
      <c r="D9" s="2" t="str">
        <f>D1</f>
        <v>1月3日估值</v>
      </c>
      <c r="E9" s="2" t="s">
        <v>25</v>
      </c>
      <c r="F9" s="2" t="s">
        <v>26</v>
      </c>
      <c r="G9" s="3" t="s">
        <v>4</v>
      </c>
      <c r="H9" s="3" t="s">
        <v>5</v>
      </c>
      <c r="I9" s="2" t="s">
        <v>6</v>
      </c>
      <c r="J9" s="2" t="s">
        <v>7</v>
      </c>
      <c r="K9" s="7" t="s">
        <v>8</v>
      </c>
    </row>
    <row r="10" spans="1:14" ht="33" x14ac:dyDescent="0.15">
      <c r="A10" s="4">
        <v>1</v>
      </c>
      <c r="B10" s="5" t="s">
        <v>27</v>
      </c>
      <c r="C10" s="5" t="s">
        <v>28</v>
      </c>
      <c r="D10" s="30">
        <v>1.002</v>
      </c>
      <c r="E10" s="30">
        <v>1.1035999999999999</v>
      </c>
      <c r="F10" s="31">
        <v>2.9611999999999999E-2</v>
      </c>
      <c r="G10" s="6" t="s">
        <v>29</v>
      </c>
      <c r="H10" s="8">
        <f>D10*K10</f>
        <v>52831452</v>
      </c>
      <c r="I10" s="4" t="s">
        <v>30</v>
      </c>
      <c r="J10" s="4" t="s">
        <v>31</v>
      </c>
      <c r="K10" s="4">
        <v>52726000</v>
      </c>
    </row>
    <row r="11" spans="1:14" ht="33" x14ac:dyDescent="0.15">
      <c r="A11" s="4">
        <v>2</v>
      </c>
      <c r="B11" s="5" t="s">
        <v>32</v>
      </c>
      <c r="C11" s="5" t="s">
        <v>33</v>
      </c>
      <c r="D11" s="25">
        <v>1.0012000000000001</v>
      </c>
      <c r="E11" s="25">
        <v>1.0862000000000001</v>
      </c>
      <c r="F11" s="24">
        <v>2.8000000000000001E-2</v>
      </c>
      <c r="G11" s="6" t="s">
        <v>29</v>
      </c>
      <c r="H11" s="8">
        <f>D11*K11</f>
        <v>50292278.400000006</v>
      </c>
      <c r="I11" s="4" t="s">
        <v>34</v>
      </c>
      <c r="J11" s="4" t="s">
        <v>31</v>
      </c>
      <c r="K11" s="4">
        <v>50232000</v>
      </c>
    </row>
    <row r="12" spans="1:14" x14ac:dyDescent="0.15">
      <c r="B12" s="12"/>
      <c r="D12" s="1"/>
    </row>
    <row r="13" spans="1:14" x14ac:dyDescent="0.15">
      <c r="B13" s="12"/>
      <c r="D13" s="1"/>
    </row>
    <row r="14" spans="1:14" x14ac:dyDescent="0.15">
      <c r="D14" s="1"/>
    </row>
    <row r="15" spans="1:14" x14ac:dyDescent="0.15">
      <c r="D15" s="1"/>
      <c r="F15" s="29"/>
    </row>
    <row r="16" spans="1:14" x14ac:dyDescent="0.15">
      <c r="D16" s="1"/>
    </row>
    <row r="17" spans="3:4" x14ac:dyDescent="0.15">
      <c r="D17" s="1"/>
    </row>
    <row r="18" spans="3:4" x14ac:dyDescent="0.15">
      <c r="D18" s="1"/>
    </row>
    <row r="19" spans="3:4" x14ac:dyDescent="0.15">
      <c r="C19" s="12"/>
      <c r="D19" s="12"/>
    </row>
    <row r="20" spans="3:4" x14ac:dyDescent="0.15">
      <c r="C20" s="12"/>
      <c r="D20" s="12"/>
    </row>
    <row r="21" spans="3:4" x14ac:dyDescent="0.15">
      <c r="C21" s="12"/>
      <c r="D21" s="12"/>
    </row>
    <row r="22" spans="3:4" x14ac:dyDescent="0.15">
      <c r="C22" s="12"/>
      <c r="D22" s="12"/>
    </row>
    <row r="23" spans="3:4" x14ac:dyDescent="0.15">
      <c r="C23" s="12"/>
      <c r="D23" s="12"/>
    </row>
    <row r="24" spans="3:4" x14ac:dyDescent="0.15">
      <c r="C24" s="12"/>
      <c r="D24" s="12"/>
    </row>
    <row r="25" spans="3:4" x14ac:dyDescent="0.15">
      <c r="C25" s="12"/>
      <c r="D25" s="12"/>
    </row>
    <row r="26" spans="3:4" x14ac:dyDescent="0.15">
      <c r="C26" s="12"/>
      <c r="D26" s="12"/>
    </row>
    <row r="27" spans="3:4" x14ac:dyDescent="0.15">
      <c r="C27" s="12"/>
      <c r="D27" s="12"/>
    </row>
    <row r="28" spans="3:4" x14ac:dyDescent="0.15">
      <c r="C28" s="12"/>
      <c r="D28" s="12"/>
    </row>
    <row r="29" spans="3:4" x14ac:dyDescent="0.15">
      <c r="C29" s="12"/>
      <c r="D29" s="12"/>
    </row>
  </sheetData>
  <autoFilter ref="A1:M13"/>
  <mergeCells count="1">
    <mergeCell ref="A8:K8"/>
  </mergeCells>
  <phoneticPr fontId="1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F20" sqref="F20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43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1.1214999999999999</v>
      </c>
      <c r="E2" s="16">
        <v>44708</v>
      </c>
      <c r="F2" s="17" t="s">
        <v>35</v>
      </c>
      <c r="G2" s="23">
        <f>D2*J2</f>
        <v>2282252.5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45723</v>
      </c>
      <c r="M2" s="21">
        <f>(D2-1)*365/(L2-E2)</f>
        <v>4.3692118226600962E-2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1.01759</v>
      </c>
      <c r="E3" s="16">
        <v>45393</v>
      </c>
      <c r="F3" s="4" t="s">
        <v>18</v>
      </c>
      <c r="G3" s="23">
        <f t="shared" ref="G3" si="0">D3*J3</f>
        <v>20347729.640000001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45723</v>
      </c>
      <c r="M3" s="22">
        <f t="shared" ref="M3" si="2">(D3-1)*365/(L3-E3)</f>
        <v>1.9455606060606055E-2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3月7日估值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1.0003</v>
      </c>
      <c r="E9" s="30">
        <v>1.1035999999999999</v>
      </c>
      <c r="F9" s="31">
        <v>2.9611999999999999E-2</v>
      </c>
      <c r="G9" s="6" t="s">
        <v>29</v>
      </c>
      <c r="H9" s="8">
        <f>D9*K9</f>
        <v>52741817.799999997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1.0004</v>
      </c>
      <c r="E10" s="25">
        <v>1.0862000000000001</v>
      </c>
      <c r="F10" s="24">
        <v>2.8000000000000001E-2</v>
      </c>
      <c r="G10" s="6" t="s">
        <v>29</v>
      </c>
      <c r="H10" s="8">
        <f>D10*K10</f>
        <v>50252092.799999997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44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1.1215999999999999</v>
      </c>
      <c r="E2" s="16">
        <v>44708</v>
      </c>
      <c r="F2" s="17" t="s">
        <v>35</v>
      </c>
      <c r="G2" s="23">
        <f>D2*J2</f>
        <v>2282456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45730</v>
      </c>
      <c r="M2" s="21">
        <f>(D2-1)*365/(L2-E2)</f>
        <v>4.34285714285714E-2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1.0171399999999999</v>
      </c>
      <c r="E3" s="16">
        <v>45393</v>
      </c>
      <c r="F3" s="4" t="s">
        <v>18</v>
      </c>
      <c r="G3" s="23">
        <f t="shared" ref="G3" si="0">D3*J3</f>
        <v>20338731.439999998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45730</v>
      </c>
      <c r="M3" s="22">
        <f t="shared" ref="M3" si="2">(D3-1)*365/(L3-E3)</f>
        <v>1.8564094955489541E-2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3月14日估值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1.0003</v>
      </c>
      <c r="E9" s="30">
        <v>1.1035999999999999</v>
      </c>
      <c r="F9" s="31">
        <v>2.9611999999999999E-2</v>
      </c>
      <c r="G9" s="6" t="s">
        <v>29</v>
      </c>
      <c r="H9" s="8">
        <f>D9*K9</f>
        <v>52741817.799999997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1.0006999999999999</v>
      </c>
      <c r="E10" s="25">
        <v>1.0862000000000001</v>
      </c>
      <c r="F10" s="24">
        <v>2.8000000000000001E-2</v>
      </c>
      <c r="G10" s="6" t="s">
        <v>29</v>
      </c>
      <c r="H10" s="8">
        <f>D10*K10</f>
        <v>50267162.399999999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45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1.123</v>
      </c>
      <c r="E2" s="16">
        <v>44708</v>
      </c>
      <c r="F2" s="17" t="s">
        <v>35</v>
      </c>
      <c r="G2" s="23">
        <f>D2*J2</f>
        <v>2285305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45737</v>
      </c>
      <c r="M2" s="21">
        <f>(D2-1)*365/(L2-E2)</f>
        <v>4.3629737609329443E-2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1.01871</v>
      </c>
      <c r="E3" s="16">
        <v>45393</v>
      </c>
      <c r="F3" s="4" t="s">
        <v>18</v>
      </c>
      <c r="G3" s="23">
        <f t="shared" ref="G3" si="0">D3*J3</f>
        <v>20370125.16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45737</v>
      </c>
      <c r="M3" s="22">
        <f t="shared" ref="M3" si="2">(D3-1)*365/(L3-E3)</f>
        <v>1.9852180232558147E-2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3月21日估值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1.0007999999999999</v>
      </c>
      <c r="E9" s="30">
        <v>1.1035999999999999</v>
      </c>
      <c r="F9" s="31">
        <v>2.9611999999999999E-2</v>
      </c>
      <c r="G9" s="6" t="s">
        <v>29</v>
      </c>
      <c r="H9" s="8">
        <f>D9*K9</f>
        <v>52768180.799999997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1.0002</v>
      </c>
      <c r="E10" s="25">
        <v>1.0862000000000001</v>
      </c>
      <c r="F10" s="24">
        <v>2.8000000000000001E-2</v>
      </c>
      <c r="G10" s="6" t="s">
        <v>29</v>
      </c>
      <c r="H10" s="8">
        <f>D10*K10</f>
        <v>50242046.399999999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D3" sqref="D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46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1.1237999999999999</v>
      </c>
      <c r="E2" s="16">
        <v>44708</v>
      </c>
      <c r="F2" s="17" t="s">
        <v>35</v>
      </c>
      <c r="G2" s="23">
        <f>D2*J2</f>
        <v>2286933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45744</v>
      </c>
      <c r="M2" s="21">
        <f>(D2-1)*365/(L2-E2)</f>
        <v>4.3616795366795337E-2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1.02037</v>
      </c>
      <c r="E3" s="16">
        <v>45393</v>
      </c>
      <c r="F3" s="4" t="s">
        <v>18</v>
      </c>
      <c r="G3" s="23">
        <f t="shared" ref="G3" si="0">D3*J3</f>
        <v>20403318.52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45744</v>
      </c>
      <c r="M3" s="22">
        <f t="shared" ref="M3" si="2">(D3-1)*365/(L3-E3)</f>
        <v>2.118247863247863E-2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3月28日估值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1.0013000000000001</v>
      </c>
      <c r="E9" s="30">
        <v>1.1035999999999999</v>
      </c>
      <c r="F9" s="31">
        <v>2.9611999999999999E-2</v>
      </c>
      <c r="G9" s="6" t="s">
        <v>29</v>
      </c>
      <c r="H9" s="8">
        <f>D9*K9</f>
        <v>52794543.800000004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1.0005999999999999</v>
      </c>
      <c r="E10" s="25">
        <v>1.0862000000000001</v>
      </c>
      <c r="F10" s="24">
        <v>2.8000000000000001E-2</v>
      </c>
      <c r="G10" s="6" t="s">
        <v>29</v>
      </c>
      <c r="H10" s="8">
        <f>D10*K10</f>
        <v>50262139.199999996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E24" sqref="E24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47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1.1246</v>
      </c>
      <c r="E2" s="16">
        <v>44708</v>
      </c>
      <c r="F2" s="17" t="s">
        <v>35</v>
      </c>
      <c r="G2" s="23">
        <f>D2*J2</f>
        <v>2288561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45751</v>
      </c>
      <c r="M2" s="21">
        <f>(D2-1)*365/(L2-E2)</f>
        <v>4.3604026845637599E-2</v>
      </c>
    </row>
    <row r="3" spans="1:13" ht="33" x14ac:dyDescent="0.15">
      <c r="A3" s="15">
        <v>2</v>
      </c>
      <c r="B3" s="5" t="s">
        <v>16</v>
      </c>
      <c r="C3" s="5" t="s">
        <v>17</v>
      </c>
      <c r="D3" s="35">
        <v>1.0223100000000001</v>
      </c>
      <c r="E3" s="16">
        <v>45393</v>
      </c>
      <c r="F3" s="4" t="s">
        <v>18</v>
      </c>
      <c r="G3" s="23">
        <f t="shared" ref="G3" si="0">D3*J3</f>
        <v>20442110.760000002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45751</v>
      </c>
      <c r="M3" s="22">
        <f t="shared" ref="M3" si="2">(D3-1)*365/(L3-E3)</f>
        <v>2.2746229050279385E-2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4月4日估值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1.0017</v>
      </c>
      <c r="E9" s="30">
        <v>1.1035999999999999</v>
      </c>
      <c r="F9" s="31">
        <v>2.9611999999999999E-2</v>
      </c>
      <c r="G9" s="6" t="s">
        <v>29</v>
      </c>
      <c r="H9" s="8">
        <f>D9*K9</f>
        <v>52815634.200000003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1.0012000000000001</v>
      </c>
      <c r="E10" s="25">
        <v>1.0862000000000001</v>
      </c>
      <c r="F10" s="24">
        <v>2.8000000000000001E-2</v>
      </c>
      <c r="G10" s="6" t="s">
        <v>29</v>
      </c>
      <c r="H10" s="8">
        <f>D10*K10</f>
        <v>50292278.400000006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F14" sqref="F14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48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1.1254999999999999</v>
      </c>
      <c r="E2" s="16">
        <v>44708</v>
      </c>
      <c r="F2" s="17" t="s">
        <v>35</v>
      </c>
      <c r="G2" s="23">
        <f>D2*J2</f>
        <v>2290392.5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45758</v>
      </c>
      <c r="M2" s="21">
        <f>(D2-1)*365/(L2-E2)</f>
        <v>4.3626190476190457E-2</v>
      </c>
    </row>
    <row r="3" spans="1:13" ht="16.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"/>
      <c r="M4" s="12"/>
    </row>
    <row r="5" spans="1:13" ht="16.5" x14ac:dyDescent="0.15">
      <c r="A5" s="12"/>
      <c r="B5" s="12"/>
      <c r="C5" s="26"/>
      <c r="D5" s="27"/>
      <c r="E5" s="26"/>
      <c r="F5" s="12"/>
      <c r="G5" s="12"/>
      <c r="H5" s="12"/>
      <c r="I5" s="12"/>
      <c r="J5" s="12"/>
      <c r="K5" s="12"/>
      <c r="L5" s="1"/>
      <c r="M5" s="1"/>
    </row>
    <row r="6" spans="1:13" ht="21" x14ac:dyDescent="0.15">
      <c r="A6" s="33" t="s">
        <v>24</v>
      </c>
      <c r="B6" s="33"/>
      <c r="C6" s="33"/>
      <c r="D6" s="33"/>
      <c r="E6" s="33"/>
      <c r="F6" s="33"/>
      <c r="G6" s="33"/>
      <c r="H6" s="34"/>
      <c r="I6" s="34"/>
      <c r="J6" s="33"/>
      <c r="K6" s="33"/>
      <c r="L6" s="1"/>
      <c r="M6" s="1"/>
    </row>
    <row r="7" spans="1:13" ht="16.5" x14ac:dyDescent="0.15">
      <c r="A7" s="2" t="s">
        <v>0</v>
      </c>
      <c r="B7" s="2" t="s">
        <v>1</v>
      </c>
      <c r="C7" s="2" t="s">
        <v>2</v>
      </c>
      <c r="D7" s="2" t="str">
        <f>D1</f>
        <v>4月11日估值</v>
      </c>
      <c r="E7" s="2" t="s">
        <v>25</v>
      </c>
      <c r="F7" s="2" t="s">
        <v>26</v>
      </c>
      <c r="G7" s="3" t="s">
        <v>4</v>
      </c>
      <c r="H7" s="3" t="s">
        <v>5</v>
      </c>
      <c r="I7" s="2" t="s">
        <v>6</v>
      </c>
      <c r="J7" s="2" t="s">
        <v>7</v>
      </c>
      <c r="K7" s="7" t="s">
        <v>8</v>
      </c>
      <c r="L7" s="1"/>
      <c r="M7" s="1"/>
    </row>
    <row r="8" spans="1:13" ht="33" x14ac:dyDescent="0.15">
      <c r="A8" s="4">
        <v>1</v>
      </c>
      <c r="B8" s="5" t="s">
        <v>27</v>
      </c>
      <c r="C8" s="5" t="s">
        <v>28</v>
      </c>
      <c r="D8" s="30">
        <v>1.0001</v>
      </c>
      <c r="E8" s="30">
        <v>1.1035999999999999</v>
      </c>
      <c r="F8" s="31">
        <v>2.9611999999999999E-2</v>
      </c>
      <c r="G8" s="6" t="s">
        <v>29</v>
      </c>
      <c r="H8" s="8">
        <f>D8*K8</f>
        <v>52731272.600000001</v>
      </c>
      <c r="I8" s="4" t="s">
        <v>30</v>
      </c>
      <c r="J8" s="4" t="s">
        <v>31</v>
      </c>
      <c r="K8" s="4">
        <v>52726000</v>
      </c>
      <c r="L8" s="1"/>
      <c r="M8" s="1"/>
    </row>
    <row r="9" spans="1:13" ht="33" x14ac:dyDescent="0.15">
      <c r="A9" s="4">
        <v>2</v>
      </c>
      <c r="B9" s="5" t="s">
        <v>32</v>
      </c>
      <c r="C9" s="5" t="s">
        <v>33</v>
      </c>
      <c r="D9" s="25">
        <v>1.0018</v>
      </c>
      <c r="E9" s="25">
        <v>1.0862000000000001</v>
      </c>
      <c r="F9" s="24">
        <v>2.8000000000000001E-2</v>
      </c>
      <c r="G9" s="6" t="s">
        <v>29</v>
      </c>
      <c r="H9" s="8">
        <f>D9*K9</f>
        <v>50322417.600000001</v>
      </c>
      <c r="I9" s="4" t="s">
        <v>34</v>
      </c>
      <c r="J9" s="4" t="s">
        <v>31</v>
      </c>
      <c r="K9" s="4">
        <v>50232000</v>
      </c>
      <c r="L9" s="1"/>
      <c r="M9" s="1"/>
    </row>
  </sheetData>
  <mergeCells count="1">
    <mergeCell ref="A6:K6"/>
  </mergeCells>
  <phoneticPr fontId="1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D20" sqref="D20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49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1.1257999999999999</v>
      </c>
      <c r="E2" s="16">
        <v>44708</v>
      </c>
      <c r="F2" s="17" t="s">
        <v>35</v>
      </c>
      <c r="G2" s="23">
        <f>D2*J2</f>
        <v>2291003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45765</v>
      </c>
      <c r="M2" s="21">
        <f>(D2-1)*365/(L2-E2)</f>
        <v>4.3440870387890226E-2</v>
      </c>
    </row>
    <row r="3" spans="1:13" ht="16.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"/>
      <c r="M4" s="12"/>
    </row>
    <row r="5" spans="1:13" ht="16.5" x14ac:dyDescent="0.15">
      <c r="A5" s="12"/>
      <c r="B5" s="12"/>
      <c r="C5" s="26"/>
      <c r="D5" s="27"/>
      <c r="E5" s="26"/>
      <c r="F5" s="12"/>
      <c r="G5" s="12"/>
      <c r="H5" s="12"/>
      <c r="I5" s="12"/>
      <c r="J5" s="12"/>
      <c r="K5" s="12"/>
      <c r="L5" s="1"/>
      <c r="M5" s="1"/>
    </row>
    <row r="6" spans="1:13" ht="21" x14ac:dyDescent="0.15">
      <c r="A6" s="33" t="s">
        <v>24</v>
      </c>
      <c r="B6" s="33"/>
      <c r="C6" s="33"/>
      <c r="D6" s="33"/>
      <c r="E6" s="33"/>
      <c r="F6" s="33"/>
      <c r="G6" s="33"/>
      <c r="H6" s="34"/>
      <c r="I6" s="34"/>
      <c r="J6" s="33"/>
      <c r="K6" s="33"/>
      <c r="L6" s="1"/>
      <c r="M6" s="1"/>
    </row>
    <row r="7" spans="1:13" ht="16.5" x14ac:dyDescent="0.15">
      <c r="A7" s="2" t="s">
        <v>0</v>
      </c>
      <c r="B7" s="2" t="s">
        <v>1</v>
      </c>
      <c r="C7" s="2" t="s">
        <v>2</v>
      </c>
      <c r="D7" s="2" t="str">
        <f>D1</f>
        <v>4月18日估值</v>
      </c>
      <c r="E7" s="2" t="s">
        <v>25</v>
      </c>
      <c r="F7" s="2" t="s">
        <v>26</v>
      </c>
      <c r="G7" s="3" t="s">
        <v>4</v>
      </c>
      <c r="H7" s="3" t="s">
        <v>5</v>
      </c>
      <c r="I7" s="2" t="s">
        <v>6</v>
      </c>
      <c r="J7" s="2" t="s">
        <v>7</v>
      </c>
      <c r="K7" s="7" t="s">
        <v>8</v>
      </c>
      <c r="L7" s="1"/>
      <c r="M7" s="1"/>
    </row>
    <row r="8" spans="1:13" ht="33" x14ac:dyDescent="0.15">
      <c r="A8" s="4">
        <v>1</v>
      </c>
      <c r="B8" s="5" t="s">
        <v>27</v>
      </c>
      <c r="C8" s="5" t="s">
        <v>28</v>
      </c>
      <c r="D8" s="30">
        <v>1.0004999999999999</v>
      </c>
      <c r="E8" s="30">
        <v>1.1035999999999999</v>
      </c>
      <c r="F8" s="31">
        <v>2.9611999999999999E-2</v>
      </c>
      <c r="G8" s="6" t="s">
        <v>29</v>
      </c>
      <c r="H8" s="8">
        <f>D8*K8</f>
        <v>52752363</v>
      </c>
      <c r="I8" s="4" t="s">
        <v>30</v>
      </c>
      <c r="J8" s="4" t="s">
        <v>31</v>
      </c>
      <c r="K8" s="4">
        <v>52726000</v>
      </c>
      <c r="L8" s="1"/>
      <c r="M8" s="1"/>
    </row>
    <row r="9" spans="1:13" ht="33" x14ac:dyDescent="0.15">
      <c r="A9" s="4">
        <v>2</v>
      </c>
      <c r="B9" s="5" t="s">
        <v>32</v>
      </c>
      <c r="C9" s="5" t="s">
        <v>33</v>
      </c>
      <c r="D9" s="25">
        <v>1</v>
      </c>
      <c r="E9" s="25">
        <v>1.0862000000000001</v>
      </c>
      <c r="F9" s="24">
        <v>2.8000000000000001E-2</v>
      </c>
      <c r="G9" s="6" t="s">
        <v>29</v>
      </c>
      <c r="H9" s="8">
        <f>D9*K9</f>
        <v>50232000</v>
      </c>
      <c r="I9" s="4" t="s">
        <v>34</v>
      </c>
      <c r="J9" s="4" t="s">
        <v>31</v>
      </c>
      <c r="K9" s="4">
        <v>50232000</v>
      </c>
      <c r="L9" s="1"/>
      <c r="M9" s="1"/>
    </row>
  </sheetData>
  <mergeCells count="1">
    <mergeCell ref="A6:K6"/>
  </mergeCells>
  <phoneticPr fontId="1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D10" sqref="D10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50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1.1258999999999999</v>
      </c>
      <c r="E2" s="16">
        <v>44708</v>
      </c>
      <c r="F2" s="17" t="s">
        <v>35</v>
      </c>
      <c r="G2" s="23">
        <f>D2*J2</f>
        <v>2291206.5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45772</v>
      </c>
      <c r="M2" s="21">
        <f>(D2-1)*365/(L2-E2)</f>
        <v>4.3189379699248083E-2</v>
      </c>
    </row>
    <row r="3" spans="1:13" ht="16.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"/>
      <c r="M4" s="12"/>
    </row>
    <row r="5" spans="1:13" ht="16.5" x14ac:dyDescent="0.15">
      <c r="A5" s="12"/>
      <c r="B5" s="12"/>
      <c r="C5" s="26"/>
      <c r="D5" s="27"/>
      <c r="E5" s="26"/>
      <c r="F5" s="12"/>
      <c r="G5" s="12"/>
      <c r="H5" s="12"/>
      <c r="I5" s="12"/>
      <c r="J5" s="12"/>
      <c r="K5" s="12"/>
      <c r="L5" s="1"/>
      <c r="M5" s="1"/>
    </row>
    <row r="6" spans="1:13" ht="21" x14ac:dyDescent="0.15">
      <c r="A6" s="33" t="s">
        <v>24</v>
      </c>
      <c r="B6" s="33"/>
      <c r="C6" s="33"/>
      <c r="D6" s="33"/>
      <c r="E6" s="33"/>
      <c r="F6" s="33"/>
      <c r="G6" s="33"/>
      <c r="H6" s="34"/>
      <c r="I6" s="34"/>
      <c r="J6" s="33"/>
      <c r="K6" s="33"/>
      <c r="L6" s="1"/>
      <c r="M6" s="1"/>
    </row>
    <row r="7" spans="1:13" ht="16.5" x14ac:dyDescent="0.15">
      <c r="A7" s="2" t="s">
        <v>0</v>
      </c>
      <c r="B7" s="2" t="s">
        <v>1</v>
      </c>
      <c r="C7" s="2" t="s">
        <v>2</v>
      </c>
      <c r="D7" s="2" t="str">
        <f>D1</f>
        <v>4月25日估值</v>
      </c>
      <c r="E7" s="2" t="s">
        <v>25</v>
      </c>
      <c r="F7" s="2" t="s">
        <v>26</v>
      </c>
      <c r="G7" s="3" t="s">
        <v>4</v>
      </c>
      <c r="H7" s="3" t="s">
        <v>5</v>
      </c>
      <c r="I7" s="2" t="s">
        <v>6</v>
      </c>
      <c r="J7" s="2" t="s">
        <v>7</v>
      </c>
      <c r="K7" s="7" t="s">
        <v>8</v>
      </c>
      <c r="L7" s="1"/>
      <c r="M7" s="1"/>
    </row>
    <row r="8" spans="1:13" ht="33" x14ac:dyDescent="0.15">
      <c r="A8" s="4">
        <v>1</v>
      </c>
      <c r="B8" s="5" t="s">
        <v>27</v>
      </c>
      <c r="C8" s="5" t="s">
        <v>28</v>
      </c>
      <c r="D8" s="30">
        <v>1.0007999999999999</v>
      </c>
      <c r="E8" s="30">
        <v>1.1035999999999999</v>
      </c>
      <c r="F8" s="31">
        <v>2.9611999999999999E-2</v>
      </c>
      <c r="G8" s="6" t="s">
        <v>29</v>
      </c>
      <c r="H8" s="8">
        <f>D8*K8</f>
        <v>52768180.799999997</v>
      </c>
      <c r="I8" s="4" t="s">
        <v>30</v>
      </c>
      <c r="J8" s="4" t="s">
        <v>31</v>
      </c>
      <c r="K8" s="4">
        <v>52726000</v>
      </c>
      <c r="L8" s="1"/>
      <c r="M8" s="1"/>
    </row>
    <row r="9" spans="1:13" ht="33" x14ac:dyDescent="0.15">
      <c r="A9" s="4">
        <v>2</v>
      </c>
      <c r="B9" s="5" t="s">
        <v>32</v>
      </c>
      <c r="C9" s="5" t="s">
        <v>33</v>
      </c>
      <c r="D9" s="25">
        <v>1.0001</v>
      </c>
      <c r="E9" s="25">
        <v>1.0862000000000001</v>
      </c>
      <c r="F9" s="24">
        <v>2.8000000000000001E-2</v>
      </c>
      <c r="G9" s="6" t="s">
        <v>29</v>
      </c>
      <c r="H9" s="8">
        <f>D9*K9</f>
        <v>50237023.200000003</v>
      </c>
      <c r="I9" s="4" t="s">
        <v>34</v>
      </c>
      <c r="J9" s="4" t="s">
        <v>31</v>
      </c>
      <c r="K9" s="4">
        <v>50232000</v>
      </c>
      <c r="L9" s="1"/>
      <c r="M9" s="1"/>
    </row>
  </sheetData>
  <mergeCells count="1">
    <mergeCell ref="A6:K6"/>
  </mergeCells>
  <phoneticPr fontId="1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D10" sqref="D10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51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1.1265000000000001</v>
      </c>
      <c r="E2" s="16">
        <v>44708</v>
      </c>
      <c r="F2" s="17" t="s">
        <v>35</v>
      </c>
      <c r="G2" s="23">
        <f>D2*J2</f>
        <v>2292427.5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45779</v>
      </c>
      <c r="M2" s="21">
        <f>(D2-1)*365/(L2-E2)</f>
        <v>4.3111577964519157E-2</v>
      </c>
    </row>
    <row r="3" spans="1:13" ht="16.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"/>
      <c r="M4" s="12"/>
    </row>
    <row r="5" spans="1:13" ht="16.5" x14ac:dyDescent="0.15">
      <c r="A5" s="12"/>
      <c r="B5" s="12"/>
      <c r="C5" s="26"/>
      <c r="D5" s="27"/>
      <c r="E5" s="26"/>
      <c r="F5" s="12"/>
      <c r="G5" s="12"/>
      <c r="H5" s="12"/>
      <c r="I5" s="12"/>
      <c r="J5" s="12"/>
      <c r="K5" s="12"/>
      <c r="L5" s="1"/>
      <c r="M5" s="1"/>
    </row>
    <row r="6" spans="1:13" ht="21" x14ac:dyDescent="0.15">
      <c r="A6" s="33" t="s">
        <v>24</v>
      </c>
      <c r="B6" s="33"/>
      <c r="C6" s="33"/>
      <c r="D6" s="33"/>
      <c r="E6" s="33"/>
      <c r="F6" s="33"/>
      <c r="G6" s="33"/>
      <c r="H6" s="34"/>
      <c r="I6" s="34"/>
      <c r="J6" s="33"/>
      <c r="K6" s="33"/>
      <c r="L6" s="1"/>
      <c r="M6" s="1"/>
    </row>
    <row r="7" spans="1:13" ht="16.5" x14ac:dyDescent="0.15">
      <c r="A7" s="2" t="s">
        <v>0</v>
      </c>
      <c r="B7" s="2" t="s">
        <v>1</v>
      </c>
      <c r="C7" s="2" t="s">
        <v>2</v>
      </c>
      <c r="D7" s="2" t="str">
        <f>D1</f>
        <v>5月2日估值</v>
      </c>
      <c r="E7" s="2" t="s">
        <v>25</v>
      </c>
      <c r="F7" s="2" t="s">
        <v>26</v>
      </c>
      <c r="G7" s="3" t="s">
        <v>4</v>
      </c>
      <c r="H7" s="3" t="s">
        <v>5</v>
      </c>
      <c r="I7" s="2" t="s">
        <v>6</v>
      </c>
      <c r="J7" s="2" t="s">
        <v>7</v>
      </c>
      <c r="K7" s="7" t="s">
        <v>8</v>
      </c>
      <c r="L7" s="1"/>
      <c r="M7" s="1"/>
    </row>
    <row r="8" spans="1:13" ht="33" x14ac:dyDescent="0.15">
      <c r="A8" s="4">
        <v>1</v>
      </c>
      <c r="B8" s="5" t="s">
        <v>27</v>
      </c>
      <c r="C8" s="5" t="s">
        <v>28</v>
      </c>
      <c r="D8" s="30">
        <v>1.0011000000000001</v>
      </c>
      <c r="E8" s="30">
        <v>1.1035999999999999</v>
      </c>
      <c r="F8" s="31">
        <v>2.9611999999999999E-2</v>
      </c>
      <c r="G8" s="6" t="s">
        <v>29</v>
      </c>
      <c r="H8" s="8">
        <f>D8*K8</f>
        <v>52783998.600000009</v>
      </c>
      <c r="I8" s="4" t="s">
        <v>30</v>
      </c>
      <c r="J8" s="4" t="s">
        <v>31</v>
      </c>
      <c r="K8" s="4">
        <v>52726000</v>
      </c>
      <c r="L8" s="1"/>
      <c r="M8" s="1"/>
    </row>
    <row r="9" spans="1:13" ht="33" x14ac:dyDescent="0.15">
      <c r="A9" s="4">
        <v>2</v>
      </c>
      <c r="B9" s="5" t="s">
        <v>32</v>
      </c>
      <c r="C9" s="5" t="s">
        <v>33</v>
      </c>
      <c r="D9" s="25">
        <v>1.0004999999999999</v>
      </c>
      <c r="E9" s="25">
        <v>1.0862000000000001</v>
      </c>
      <c r="F9" s="24">
        <v>2.8000000000000001E-2</v>
      </c>
      <c r="G9" s="6" t="s">
        <v>29</v>
      </c>
      <c r="H9" s="8">
        <f>D9*K9</f>
        <v>50257116</v>
      </c>
      <c r="I9" s="4" t="s">
        <v>34</v>
      </c>
      <c r="J9" s="4" t="s">
        <v>31</v>
      </c>
      <c r="K9" s="4">
        <v>50232000</v>
      </c>
      <c r="L9" s="1"/>
      <c r="M9" s="1"/>
    </row>
  </sheetData>
  <mergeCells count="1">
    <mergeCell ref="A6:K6"/>
  </mergeCells>
  <phoneticPr fontId="1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52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1.1273</v>
      </c>
      <c r="E2" s="16">
        <v>44708</v>
      </c>
      <c r="F2" s="17" t="s">
        <v>35</v>
      </c>
      <c r="G2" s="23">
        <f>D2*J2</f>
        <v>2294055.5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45786</v>
      </c>
      <c r="M2" s="21">
        <f>(D2-1)*365/(L2-E2)</f>
        <v>4.3102504638218915E-2</v>
      </c>
    </row>
    <row r="3" spans="1:13" ht="16.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"/>
      <c r="M4" s="12"/>
    </row>
    <row r="5" spans="1:13" ht="16.5" x14ac:dyDescent="0.15">
      <c r="A5" s="12"/>
      <c r="B5" s="12"/>
      <c r="C5" s="26"/>
      <c r="D5" s="27"/>
      <c r="E5" s="26"/>
      <c r="F5" s="12"/>
      <c r="G5" s="12"/>
      <c r="H5" s="12"/>
      <c r="I5" s="12"/>
      <c r="J5" s="12"/>
      <c r="K5" s="12"/>
      <c r="L5" s="1"/>
      <c r="M5" s="1"/>
    </row>
    <row r="6" spans="1:13" ht="21" x14ac:dyDescent="0.15">
      <c r="A6" s="33" t="s">
        <v>24</v>
      </c>
      <c r="B6" s="33"/>
      <c r="C6" s="33"/>
      <c r="D6" s="33"/>
      <c r="E6" s="33"/>
      <c r="F6" s="33"/>
      <c r="G6" s="33"/>
      <c r="H6" s="34"/>
      <c r="I6" s="34"/>
      <c r="J6" s="33"/>
      <c r="K6" s="33"/>
      <c r="L6" s="1"/>
      <c r="M6" s="1"/>
    </row>
    <row r="7" spans="1:13" ht="16.5" x14ac:dyDescent="0.15">
      <c r="A7" s="2" t="s">
        <v>0</v>
      </c>
      <c r="B7" s="2" t="s">
        <v>1</v>
      </c>
      <c r="C7" s="2" t="s">
        <v>2</v>
      </c>
      <c r="D7" s="2" t="str">
        <f>D1</f>
        <v>5月9日估值</v>
      </c>
      <c r="E7" s="2" t="s">
        <v>25</v>
      </c>
      <c r="F7" s="2" t="s">
        <v>26</v>
      </c>
      <c r="G7" s="3" t="s">
        <v>4</v>
      </c>
      <c r="H7" s="3" t="s">
        <v>5</v>
      </c>
      <c r="I7" s="2" t="s">
        <v>6</v>
      </c>
      <c r="J7" s="2" t="s">
        <v>7</v>
      </c>
      <c r="K7" s="7" t="s">
        <v>8</v>
      </c>
      <c r="L7" s="1"/>
      <c r="M7" s="1"/>
    </row>
    <row r="8" spans="1:13" ht="33" x14ac:dyDescent="0.15">
      <c r="A8" s="4">
        <v>1</v>
      </c>
      <c r="B8" s="5" t="s">
        <v>27</v>
      </c>
      <c r="C8" s="5" t="s">
        <v>28</v>
      </c>
      <c r="D8" s="30">
        <v>1.0001</v>
      </c>
      <c r="E8" s="30">
        <v>1.1035999999999999</v>
      </c>
      <c r="F8" s="31">
        <v>2.9611999999999999E-2</v>
      </c>
      <c r="G8" s="6" t="s">
        <v>29</v>
      </c>
      <c r="H8" s="8">
        <f>D8*K8</f>
        <v>52731272.600000001</v>
      </c>
      <c r="I8" s="4" t="s">
        <v>30</v>
      </c>
      <c r="J8" s="4" t="s">
        <v>31</v>
      </c>
      <c r="K8" s="4">
        <v>52726000</v>
      </c>
      <c r="L8" s="1"/>
      <c r="M8" s="1"/>
    </row>
    <row r="9" spans="1:13" ht="33" x14ac:dyDescent="0.15">
      <c r="A9" s="4">
        <v>2</v>
      </c>
      <c r="B9" s="5" t="s">
        <v>32</v>
      </c>
      <c r="C9" s="5" t="s">
        <v>33</v>
      </c>
      <c r="D9" s="25">
        <v>1.0009999999999999</v>
      </c>
      <c r="E9" s="25">
        <v>1.0862000000000001</v>
      </c>
      <c r="F9" s="24">
        <v>2.8000000000000001E-2</v>
      </c>
      <c r="G9" s="6" t="s">
        <v>29</v>
      </c>
      <c r="H9" s="8">
        <f>D9*K9</f>
        <v>50282231.999999993</v>
      </c>
      <c r="I9" s="4" t="s">
        <v>34</v>
      </c>
      <c r="J9" s="4" t="s">
        <v>31</v>
      </c>
      <c r="K9" s="4">
        <v>50232000</v>
      </c>
      <c r="L9" s="1"/>
      <c r="M9" s="1"/>
    </row>
  </sheetData>
  <mergeCells count="1">
    <mergeCell ref="A6:K6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85" zoomScaleNormal="85" workbookViewId="0">
      <pane ySplit="1" topLeftCell="A2" activePane="bottomLeft" state="frozen"/>
      <selection pane="bottomLeft" activeCell="D12" sqref="D12"/>
    </sheetView>
  </sheetViews>
  <sheetFormatPr defaultColWidth="9" defaultRowHeight="16.5" x14ac:dyDescent="0.15"/>
  <cols>
    <col min="1" max="1" width="9" style="11"/>
    <col min="2" max="2" width="27.75" style="1" customWidth="1"/>
    <col min="3" max="3" width="25.375" style="1" customWidth="1"/>
    <col min="4" max="4" width="19.5" style="11" customWidth="1"/>
    <col min="5" max="5" width="14.375" style="1" customWidth="1"/>
    <col min="6" max="6" width="18.125" style="12" customWidth="1"/>
    <col min="7" max="7" width="19.25" style="12" customWidth="1"/>
    <col min="8" max="8" width="18.75" style="1" customWidth="1"/>
    <col min="9" max="9" width="17.125" style="11" customWidth="1"/>
    <col min="10" max="10" width="17.125" style="1" customWidth="1"/>
    <col min="11" max="11" width="15.375" style="1" customWidth="1"/>
    <col min="12" max="12" width="14.25" style="1" customWidth="1"/>
    <col min="13" max="13" width="15.875" style="1" customWidth="1"/>
    <col min="14" max="16384" width="9" style="1"/>
  </cols>
  <sheetData>
    <row r="1" spans="1:14" ht="23.1" customHeight="1" x14ac:dyDescent="0.15">
      <c r="A1" s="13" t="s">
        <v>0</v>
      </c>
      <c r="B1" s="13" t="s">
        <v>1</v>
      </c>
      <c r="C1" s="13" t="s">
        <v>2</v>
      </c>
      <c r="D1" s="13" t="s">
        <v>56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4" ht="33" x14ac:dyDescent="0.15">
      <c r="A2" s="15">
        <v>1</v>
      </c>
      <c r="B2" s="5" t="s">
        <v>12</v>
      </c>
      <c r="C2" s="5" t="s">
        <v>13</v>
      </c>
      <c r="D2" s="28">
        <v>1.1232</v>
      </c>
      <c r="E2" s="16">
        <v>44708</v>
      </c>
      <c r="F2" s="17" t="s">
        <v>35</v>
      </c>
      <c r="G2" s="23">
        <f>D2*J2</f>
        <v>2285712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45667</v>
      </c>
      <c r="M2" s="21">
        <f>(D2-1)*365/(L2-E2)</f>
        <v>4.6890510948905097E-2</v>
      </c>
    </row>
    <row r="3" spans="1:14" ht="33" x14ac:dyDescent="0.15">
      <c r="A3" s="15">
        <v>2</v>
      </c>
      <c r="B3" s="5" t="s">
        <v>16</v>
      </c>
      <c r="C3" s="5" t="s">
        <v>17</v>
      </c>
      <c r="D3" s="28">
        <v>1.0228299999999999</v>
      </c>
      <c r="E3" s="16">
        <v>45393</v>
      </c>
      <c r="F3" s="4" t="s">
        <v>18</v>
      </c>
      <c r="G3" s="23">
        <f t="shared" ref="G3:G4" si="0">D3*J3</f>
        <v>20452508.68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:L4" si="1">$L$2</f>
        <v>45667</v>
      </c>
      <c r="M3" s="22">
        <f t="shared" ref="M3:M4" si="2">(D3-1)*365/(L3-E3)</f>
        <v>3.0412226277372133E-2</v>
      </c>
    </row>
    <row r="4" spans="1:14" ht="33" x14ac:dyDescent="0.15">
      <c r="A4" s="15">
        <v>3</v>
      </c>
      <c r="B4" s="5" t="s">
        <v>20</v>
      </c>
      <c r="C4" s="5" t="s">
        <v>21</v>
      </c>
      <c r="D4" s="28">
        <v>1.02921</v>
      </c>
      <c r="E4" s="16">
        <v>45406</v>
      </c>
      <c r="F4" s="17" t="s">
        <v>22</v>
      </c>
      <c r="G4" s="23">
        <f t="shared" si="0"/>
        <v>10289012.369999999</v>
      </c>
      <c r="H4" s="4" t="s">
        <v>23</v>
      </c>
      <c r="I4" s="4" t="s">
        <v>15</v>
      </c>
      <c r="J4" s="4">
        <v>9997000</v>
      </c>
      <c r="K4" s="9">
        <v>45680</v>
      </c>
      <c r="L4" s="10">
        <f t="shared" si="1"/>
        <v>45667</v>
      </c>
      <c r="M4" s="22">
        <f t="shared" si="2"/>
        <v>4.0849233716475031E-2</v>
      </c>
    </row>
    <row r="5" spans="1:14" x14ac:dyDescent="0.15">
      <c r="A5" s="12"/>
      <c r="B5" s="12"/>
      <c r="C5" s="12"/>
      <c r="D5" s="12"/>
      <c r="E5" s="12"/>
      <c r="H5" s="12"/>
      <c r="I5" s="12"/>
      <c r="J5" s="12"/>
      <c r="K5" s="12"/>
      <c r="L5" s="12"/>
      <c r="M5" s="12"/>
      <c r="N5" s="12"/>
    </row>
    <row r="6" spans="1:14" x14ac:dyDescent="0.15">
      <c r="A6" s="12"/>
      <c r="B6" s="12"/>
      <c r="C6" s="12"/>
      <c r="D6" s="12"/>
      <c r="E6" s="12"/>
      <c r="H6" s="12"/>
      <c r="I6" s="12"/>
      <c r="J6" s="12"/>
      <c r="K6" s="12"/>
      <c r="M6" s="12"/>
      <c r="N6" s="12"/>
    </row>
    <row r="7" spans="1:14" x14ac:dyDescent="0.15">
      <c r="A7" s="12"/>
      <c r="B7" s="12"/>
      <c r="C7" s="26"/>
      <c r="D7" s="27"/>
      <c r="E7" s="26"/>
      <c r="H7" s="12"/>
      <c r="I7" s="12"/>
      <c r="J7" s="12"/>
      <c r="K7" s="12"/>
      <c r="N7" s="12"/>
    </row>
    <row r="8" spans="1:14" ht="21" x14ac:dyDescent="0.15">
      <c r="A8" s="33" t="s">
        <v>24</v>
      </c>
      <c r="B8" s="33"/>
      <c r="C8" s="33"/>
      <c r="D8" s="33"/>
      <c r="E8" s="33"/>
      <c r="F8" s="33"/>
      <c r="G8" s="33"/>
      <c r="H8" s="34"/>
      <c r="I8" s="34"/>
      <c r="J8" s="33"/>
      <c r="K8" s="33"/>
    </row>
    <row r="9" spans="1:14" x14ac:dyDescent="0.15">
      <c r="A9" s="2" t="s">
        <v>0</v>
      </c>
      <c r="B9" s="2" t="s">
        <v>1</v>
      </c>
      <c r="C9" s="2" t="s">
        <v>2</v>
      </c>
      <c r="D9" s="2" t="str">
        <f>D1</f>
        <v>1月10日估值</v>
      </c>
      <c r="E9" s="2" t="s">
        <v>25</v>
      </c>
      <c r="F9" s="2" t="s">
        <v>26</v>
      </c>
      <c r="G9" s="3" t="s">
        <v>4</v>
      </c>
      <c r="H9" s="3" t="s">
        <v>5</v>
      </c>
      <c r="I9" s="2" t="s">
        <v>6</v>
      </c>
      <c r="J9" s="2" t="s">
        <v>7</v>
      </c>
      <c r="K9" s="7" t="s">
        <v>8</v>
      </c>
    </row>
    <row r="10" spans="1:14" ht="33" x14ac:dyDescent="0.15">
      <c r="A10" s="4">
        <v>1</v>
      </c>
      <c r="B10" s="5" t="s">
        <v>27</v>
      </c>
      <c r="C10" s="5" t="s">
        <v>28</v>
      </c>
      <c r="D10" s="30">
        <v>0.99990000000000001</v>
      </c>
      <c r="E10" s="30">
        <v>1.1035999999999999</v>
      </c>
      <c r="F10" s="31">
        <v>2.9611999999999999E-2</v>
      </c>
      <c r="G10" s="6" t="s">
        <v>29</v>
      </c>
      <c r="H10" s="8">
        <f>D10*K10</f>
        <v>52720727.399999999</v>
      </c>
      <c r="I10" s="4" t="s">
        <v>30</v>
      </c>
      <c r="J10" s="4" t="s">
        <v>31</v>
      </c>
      <c r="K10" s="4">
        <v>52726000</v>
      </c>
    </row>
    <row r="11" spans="1:14" ht="33" x14ac:dyDescent="0.15">
      <c r="A11" s="4">
        <v>2</v>
      </c>
      <c r="B11" s="5" t="s">
        <v>32</v>
      </c>
      <c r="C11" s="5" t="s">
        <v>33</v>
      </c>
      <c r="D11" s="25">
        <v>1.0014000000000001</v>
      </c>
      <c r="E11" s="25">
        <v>1.0862000000000001</v>
      </c>
      <c r="F11" s="24">
        <v>2.8000000000000001E-2</v>
      </c>
      <c r="G11" s="6" t="s">
        <v>29</v>
      </c>
      <c r="H11" s="8">
        <f>D11*K11</f>
        <v>50302324.800000004</v>
      </c>
      <c r="I11" s="4" t="s">
        <v>34</v>
      </c>
      <c r="J11" s="4" t="s">
        <v>31</v>
      </c>
      <c r="K11" s="4">
        <v>50232000</v>
      </c>
    </row>
    <row r="12" spans="1:14" x14ac:dyDescent="0.15">
      <c r="B12" s="12"/>
      <c r="D12" s="1"/>
    </row>
    <row r="13" spans="1:14" x14ac:dyDescent="0.15">
      <c r="B13" s="12"/>
      <c r="D13" s="1"/>
    </row>
    <row r="14" spans="1:14" x14ac:dyDescent="0.15">
      <c r="D14" s="1"/>
    </row>
    <row r="15" spans="1:14" x14ac:dyDescent="0.15">
      <c r="D15" s="1"/>
      <c r="F15" s="29"/>
    </row>
    <row r="16" spans="1:14" x14ac:dyDescent="0.15">
      <c r="D16" s="1"/>
    </row>
    <row r="17" spans="3:4" x14ac:dyDescent="0.15">
      <c r="D17" s="1"/>
    </row>
    <row r="18" spans="3:4" x14ac:dyDescent="0.15">
      <c r="D18" s="1"/>
    </row>
    <row r="19" spans="3:4" x14ac:dyDescent="0.15">
      <c r="C19" s="12"/>
      <c r="D19" s="12"/>
    </row>
    <row r="20" spans="3:4" x14ac:dyDescent="0.15">
      <c r="C20" s="12"/>
      <c r="D20" s="12"/>
    </row>
    <row r="21" spans="3:4" x14ac:dyDescent="0.15">
      <c r="C21" s="12"/>
      <c r="D21" s="12"/>
    </row>
    <row r="22" spans="3:4" x14ac:dyDescent="0.15">
      <c r="C22" s="12"/>
      <c r="D22" s="12"/>
    </row>
    <row r="23" spans="3:4" x14ac:dyDescent="0.15">
      <c r="C23" s="12"/>
      <c r="D23" s="12"/>
    </row>
    <row r="24" spans="3:4" x14ac:dyDescent="0.15">
      <c r="C24" s="12"/>
      <c r="D24" s="12"/>
    </row>
    <row r="25" spans="3:4" x14ac:dyDescent="0.15">
      <c r="C25" s="12"/>
      <c r="D25" s="12"/>
    </row>
    <row r="26" spans="3:4" x14ac:dyDescent="0.15">
      <c r="C26" s="12"/>
      <c r="D26" s="12"/>
    </row>
    <row r="27" spans="3:4" x14ac:dyDescent="0.15">
      <c r="C27" s="12"/>
      <c r="D27" s="12"/>
    </row>
    <row r="28" spans="3:4" x14ac:dyDescent="0.15">
      <c r="C28" s="12"/>
      <c r="D28" s="12"/>
    </row>
    <row r="29" spans="3:4" x14ac:dyDescent="0.15">
      <c r="C29" s="12"/>
      <c r="D29" s="12"/>
    </row>
  </sheetData>
  <autoFilter ref="A1:M13"/>
  <mergeCells count="1">
    <mergeCell ref="A8:K8"/>
  </mergeCells>
  <phoneticPr fontId="10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53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1.1278999999999999</v>
      </c>
      <c r="E2" s="16">
        <v>44708</v>
      </c>
      <c r="F2" s="17" t="s">
        <v>35</v>
      </c>
      <c r="G2" s="23">
        <f>D2*J2</f>
        <v>2295276.5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45793</v>
      </c>
      <c r="M2" s="21">
        <f>(D2-1)*365/(L2-E2)</f>
        <v>4.3026267281105958E-2</v>
      </c>
    </row>
    <row r="3" spans="1:13" ht="16.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"/>
      <c r="M4" s="12"/>
    </row>
    <row r="5" spans="1:13" ht="16.5" x14ac:dyDescent="0.15">
      <c r="A5" s="12"/>
      <c r="B5" s="12"/>
      <c r="C5" s="26"/>
      <c r="D5" s="27"/>
      <c r="E5" s="26"/>
      <c r="F5" s="12"/>
      <c r="G5" s="12"/>
      <c r="H5" s="12"/>
      <c r="I5" s="12"/>
      <c r="J5" s="12"/>
      <c r="K5" s="12"/>
      <c r="L5" s="1"/>
      <c r="M5" s="1"/>
    </row>
    <row r="6" spans="1:13" ht="21" x14ac:dyDescent="0.15">
      <c r="A6" s="33" t="s">
        <v>24</v>
      </c>
      <c r="B6" s="33"/>
      <c r="C6" s="33"/>
      <c r="D6" s="33"/>
      <c r="E6" s="33"/>
      <c r="F6" s="33"/>
      <c r="G6" s="33"/>
      <c r="H6" s="34"/>
      <c r="I6" s="34"/>
      <c r="J6" s="33"/>
      <c r="K6" s="33"/>
      <c r="L6" s="1"/>
      <c r="M6" s="1"/>
    </row>
    <row r="7" spans="1:13" ht="16.5" x14ac:dyDescent="0.15">
      <c r="A7" s="2" t="s">
        <v>0</v>
      </c>
      <c r="B7" s="2" t="s">
        <v>1</v>
      </c>
      <c r="C7" s="2" t="s">
        <v>2</v>
      </c>
      <c r="D7" s="2" t="str">
        <f>D1</f>
        <v>5月16日估值</v>
      </c>
      <c r="E7" s="2" t="s">
        <v>25</v>
      </c>
      <c r="F7" s="2" t="s">
        <v>26</v>
      </c>
      <c r="G7" s="3" t="s">
        <v>4</v>
      </c>
      <c r="H7" s="3" t="s">
        <v>5</v>
      </c>
      <c r="I7" s="2" t="s">
        <v>6</v>
      </c>
      <c r="J7" s="2" t="s">
        <v>7</v>
      </c>
      <c r="K7" s="7" t="s">
        <v>8</v>
      </c>
      <c r="L7" s="1"/>
      <c r="M7" s="1"/>
    </row>
    <row r="8" spans="1:13" ht="33" x14ac:dyDescent="0.15">
      <c r="A8" s="4">
        <v>1</v>
      </c>
      <c r="B8" s="5" t="s">
        <v>27</v>
      </c>
      <c r="C8" s="5" t="s">
        <v>28</v>
      </c>
      <c r="D8" s="30">
        <v>1.0006999999999999</v>
      </c>
      <c r="E8" s="30">
        <v>1.1035999999999999</v>
      </c>
      <c r="F8" s="31">
        <v>2.9611999999999999E-2</v>
      </c>
      <c r="G8" s="6" t="s">
        <v>29</v>
      </c>
      <c r="H8" s="8">
        <f>D8*K8</f>
        <v>52762908.199999996</v>
      </c>
      <c r="I8" s="4" t="s">
        <v>30</v>
      </c>
      <c r="J8" s="4" t="s">
        <v>31</v>
      </c>
      <c r="K8" s="4">
        <v>52726000</v>
      </c>
      <c r="L8" s="1"/>
      <c r="M8" s="1"/>
    </row>
  </sheetData>
  <mergeCells count="1">
    <mergeCell ref="A6:K6"/>
  </mergeCells>
  <phoneticPr fontId="1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54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1.1285000000000001</v>
      </c>
      <c r="E2" s="16">
        <v>44708</v>
      </c>
      <c r="F2" s="17" t="s">
        <v>35</v>
      </c>
      <c r="G2" s="23">
        <f>D2*J2</f>
        <v>2296497.5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45800</v>
      </c>
      <c r="M2" s="21">
        <f>(D2-1)*365/(L2-E2)</f>
        <v>4.2951007326007345E-2</v>
      </c>
    </row>
    <row r="3" spans="1:13" ht="16.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"/>
      <c r="M4" s="12"/>
    </row>
    <row r="5" spans="1:13" ht="16.5" x14ac:dyDescent="0.15">
      <c r="A5" s="12"/>
      <c r="B5" s="12"/>
      <c r="C5" s="26"/>
      <c r="D5" s="27"/>
      <c r="E5" s="26"/>
      <c r="F5" s="12"/>
      <c r="G5" s="12"/>
      <c r="H5" s="12"/>
      <c r="I5" s="12"/>
      <c r="J5" s="12"/>
      <c r="K5" s="12"/>
      <c r="L5" s="1"/>
      <c r="M5" s="1"/>
    </row>
    <row r="6" spans="1:13" ht="21" x14ac:dyDescent="0.15">
      <c r="A6" s="33" t="s">
        <v>24</v>
      </c>
      <c r="B6" s="33"/>
      <c r="C6" s="33"/>
      <c r="D6" s="33"/>
      <c r="E6" s="33"/>
      <c r="F6" s="33"/>
      <c r="G6" s="33"/>
      <c r="H6" s="34"/>
      <c r="I6" s="34"/>
      <c r="J6" s="33"/>
      <c r="K6" s="33"/>
      <c r="L6" s="1"/>
      <c r="M6" s="1"/>
    </row>
    <row r="7" spans="1:13" ht="16.5" x14ac:dyDescent="0.15">
      <c r="A7" s="2" t="s">
        <v>0</v>
      </c>
      <c r="B7" s="2" t="s">
        <v>1</v>
      </c>
      <c r="C7" s="2" t="s">
        <v>2</v>
      </c>
      <c r="D7" s="2" t="str">
        <f>D1</f>
        <v>5月23日估值</v>
      </c>
      <c r="E7" s="2" t="s">
        <v>25</v>
      </c>
      <c r="F7" s="2" t="s">
        <v>26</v>
      </c>
      <c r="G7" s="3" t="s">
        <v>4</v>
      </c>
      <c r="H7" s="3" t="s">
        <v>5</v>
      </c>
      <c r="I7" s="2" t="s">
        <v>6</v>
      </c>
      <c r="J7" s="2" t="s">
        <v>7</v>
      </c>
      <c r="K7" s="7" t="s">
        <v>8</v>
      </c>
      <c r="L7" s="1"/>
      <c r="M7" s="1"/>
    </row>
    <row r="8" spans="1:13" ht="33" x14ac:dyDescent="0.15">
      <c r="A8" s="4">
        <v>1</v>
      </c>
      <c r="B8" s="5" t="s">
        <v>27</v>
      </c>
      <c r="C8" s="5" t="s">
        <v>28</v>
      </c>
      <c r="D8" s="30">
        <v>1.0013000000000001</v>
      </c>
      <c r="E8" s="30">
        <v>1.1035999999999999</v>
      </c>
      <c r="F8" s="31">
        <v>2.9611999999999999E-2</v>
      </c>
      <c r="G8" s="6" t="s">
        <v>29</v>
      </c>
      <c r="H8" s="8">
        <f>D8*K8</f>
        <v>52794543.800000004</v>
      </c>
      <c r="I8" s="4" t="s">
        <v>30</v>
      </c>
      <c r="J8" s="4" t="s">
        <v>31</v>
      </c>
      <c r="K8" s="4">
        <v>52726000</v>
      </c>
      <c r="L8" s="1"/>
      <c r="M8" s="1"/>
    </row>
  </sheetData>
  <mergeCells count="1">
    <mergeCell ref="A6:K6"/>
  </mergeCells>
  <phoneticPr fontId="1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D4" sqref="D4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21" x14ac:dyDescent="0.15">
      <c r="A1" s="33" t="s">
        <v>24</v>
      </c>
      <c r="B1" s="33"/>
      <c r="C1" s="33"/>
      <c r="D1" s="33"/>
      <c r="E1" s="33"/>
      <c r="F1" s="33"/>
      <c r="G1" s="33"/>
      <c r="H1" s="34"/>
      <c r="I1" s="34"/>
      <c r="J1" s="33"/>
      <c r="K1" s="33"/>
      <c r="L1" s="1"/>
      <c r="M1" s="1"/>
    </row>
    <row r="2" spans="1:13" ht="16.5" x14ac:dyDescent="0.15">
      <c r="A2" s="2" t="s">
        <v>0</v>
      </c>
      <c r="B2" s="2" t="s">
        <v>1</v>
      </c>
      <c r="C2" s="2" t="s">
        <v>2</v>
      </c>
      <c r="D2" s="32">
        <v>46172</v>
      </c>
      <c r="E2" s="2" t="s">
        <v>25</v>
      </c>
      <c r="F2" s="2" t="s">
        <v>26</v>
      </c>
      <c r="G2" s="3" t="s">
        <v>4</v>
      </c>
      <c r="H2" s="3" t="s">
        <v>5</v>
      </c>
      <c r="I2" s="2" t="s">
        <v>6</v>
      </c>
      <c r="J2" s="2" t="s">
        <v>7</v>
      </c>
      <c r="K2" s="7" t="s">
        <v>8</v>
      </c>
      <c r="L2" s="1"/>
      <c r="M2" s="1"/>
    </row>
    <row r="3" spans="1:13" ht="33" x14ac:dyDescent="0.15">
      <c r="A3" s="4">
        <v>1</v>
      </c>
      <c r="B3" s="5" t="s">
        <v>27</v>
      </c>
      <c r="C3" s="5" t="s">
        <v>28</v>
      </c>
      <c r="D3" s="30">
        <v>1.0013000000000001</v>
      </c>
      <c r="E3" s="30">
        <v>1.1035999999999999</v>
      </c>
      <c r="F3" s="31">
        <v>2.9611999999999999E-2</v>
      </c>
      <c r="G3" s="6" t="s">
        <v>29</v>
      </c>
      <c r="H3" s="8">
        <f>D3*K3</f>
        <v>52794543.800000004</v>
      </c>
      <c r="I3" s="4" t="s">
        <v>30</v>
      </c>
      <c r="J3" s="4" t="s">
        <v>31</v>
      </c>
      <c r="K3" s="4">
        <v>52726000</v>
      </c>
      <c r="L3" s="1"/>
      <c r="M3" s="1"/>
    </row>
  </sheetData>
  <mergeCells count="1">
    <mergeCell ref="A1:K1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9"/>
  <sheetViews>
    <sheetView zoomScale="85" zoomScaleNormal="85" workbookViewId="0">
      <pane ySplit="1" topLeftCell="A2" activePane="bottomLeft" state="frozen"/>
      <selection pane="bottomLeft" activeCell="F11" sqref="D10:F11"/>
    </sheetView>
  </sheetViews>
  <sheetFormatPr defaultColWidth="9" defaultRowHeight="16.5" x14ac:dyDescent="0.15"/>
  <cols>
    <col min="1" max="1" width="9" style="11"/>
    <col min="2" max="2" width="27.75" style="1" customWidth="1"/>
    <col min="3" max="3" width="25.375" style="1" customWidth="1"/>
    <col min="4" max="4" width="19.5" style="11" customWidth="1"/>
    <col min="5" max="5" width="14.375" style="1" customWidth="1"/>
    <col min="6" max="6" width="18.125" style="12" customWidth="1"/>
    <col min="7" max="7" width="19.25" style="12" customWidth="1"/>
    <col min="8" max="8" width="18.75" style="1" customWidth="1"/>
    <col min="9" max="9" width="17.125" style="11" customWidth="1"/>
    <col min="10" max="10" width="17.125" style="1" customWidth="1"/>
    <col min="11" max="11" width="15.375" style="1" customWidth="1"/>
    <col min="12" max="12" width="14.25" style="1" customWidth="1"/>
    <col min="13" max="13" width="15.875" style="1" customWidth="1"/>
    <col min="14" max="16384" width="9" style="1"/>
  </cols>
  <sheetData>
    <row r="1" spans="1:14" ht="23.1" customHeight="1" x14ac:dyDescent="0.15">
      <c r="A1" s="13" t="s">
        <v>0</v>
      </c>
      <c r="B1" s="13" t="s">
        <v>1</v>
      </c>
      <c r="C1" s="13" t="s">
        <v>2</v>
      </c>
      <c r="D1" s="13" t="s">
        <v>36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4" ht="33" x14ac:dyDescent="0.15">
      <c r="A2" s="15">
        <v>1</v>
      </c>
      <c r="B2" s="5" t="s">
        <v>12</v>
      </c>
      <c r="C2" s="5" t="s">
        <v>13</v>
      </c>
      <c r="D2" s="28">
        <v>1.1220000000000001</v>
      </c>
      <c r="E2" s="16">
        <v>44708</v>
      </c>
      <c r="F2" s="17" t="s">
        <v>35</v>
      </c>
      <c r="G2" s="23">
        <f>D2*J2</f>
        <v>2283270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45674</v>
      </c>
      <c r="M2" s="21">
        <f>(D2-1)*365/(L2-E2)</f>
        <v>4.6097308488612876E-2</v>
      </c>
    </row>
    <row r="3" spans="1:14" ht="33" x14ac:dyDescent="0.15">
      <c r="A3" s="15">
        <v>2</v>
      </c>
      <c r="B3" s="5" t="s">
        <v>16</v>
      </c>
      <c r="C3" s="5" t="s">
        <v>17</v>
      </c>
      <c r="D3" s="28">
        <v>1.0220100000000001</v>
      </c>
      <c r="E3" s="16">
        <v>45393</v>
      </c>
      <c r="F3" s="4" t="s">
        <v>18</v>
      </c>
      <c r="G3" s="23">
        <f t="shared" ref="G3:G4" si="0">D3*J3</f>
        <v>20436111.960000001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:L4" si="1">$L$2</f>
        <v>45674</v>
      </c>
      <c r="M3" s="22">
        <f t="shared" ref="M3:M4" si="2">(D3-1)*365/(L3-E3)</f>
        <v>2.8589501779359542E-2</v>
      </c>
    </row>
    <row r="4" spans="1:14" ht="33" x14ac:dyDescent="0.15">
      <c r="A4" s="15">
        <v>3</v>
      </c>
      <c r="B4" s="5" t="s">
        <v>20</v>
      </c>
      <c r="C4" s="5" t="s">
        <v>21</v>
      </c>
      <c r="D4" s="28">
        <v>1.02895</v>
      </c>
      <c r="E4" s="16">
        <v>45406</v>
      </c>
      <c r="F4" s="17" t="s">
        <v>22</v>
      </c>
      <c r="G4" s="23">
        <f t="shared" si="0"/>
        <v>10286413.15</v>
      </c>
      <c r="H4" s="4" t="s">
        <v>23</v>
      </c>
      <c r="I4" s="4" t="s">
        <v>15</v>
      </c>
      <c r="J4" s="4">
        <v>9997000</v>
      </c>
      <c r="K4" s="9">
        <v>45680</v>
      </c>
      <c r="L4" s="10">
        <f t="shared" si="1"/>
        <v>45674</v>
      </c>
      <c r="M4" s="22">
        <f t="shared" si="2"/>
        <v>3.942817164179109E-2</v>
      </c>
    </row>
    <row r="5" spans="1:14" x14ac:dyDescent="0.15">
      <c r="A5" s="12"/>
      <c r="B5" s="12"/>
      <c r="C5" s="12"/>
      <c r="D5" s="12"/>
      <c r="E5" s="12"/>
      <c r="H5" s="12"/>
      <c r="I5" s="12"/>
      <c r="J5" s="12"/>
      <c r="K5" s="12"/>
      <c r="L5" s="12"/>
      <c r="M5" s="12"/>
      <c r="N5" s="12"/>
    </row>
    <row r="6" spans="1:14" x14ac:dyDescent="0.15">
      <c r="A6" s="12"/>
      <c r="B6" s="12"/>
      <c r="C6" s="12"/>
      <c r="D6" s="12"/>
      <c r="E6" s="12"/>
      <c r="H6" s="12"/>
      <c r="I6" s="12"/>
      <c r="J6" s="12"/>
      <c r="K6" s="12"/>
      <c r="M6" s="12"/>
      <c r="N6" s="12"/>
    </row>
    <row r="7" spans="1:14" x14ac:dyDescent="0.15">
      <c r="A7" s="12"/>
      <c r="B7" s="12"/>
      <c r="C7" s="26"/>
      <c r="D7" s="27"/>
      <c r="E7" s="26"/>
      <c r="H7" s="12"/>
      <c r="I7" s="12"/>
      <c r="J7" s="12"/>
      <c r="K7" s="12"/>
      <c r="N7" s="12"/>
    </row>
    <row r="8" spans="1:14" ht="21" x14ac:dyDescent="0.15">
      <c r="A8" s="33" t="s">
        <v>24</v>
      </c>
      <c r="B8" s="33"/>
      <c r="C8" s="33"/>
      <c r="D8" s="33"/>
      <c r="E8" s="33"/>
      <c r="F8" s="33"/>
      <c r="G8" s="33"/>
      <c r="H8" s="34"/>
      <c r="I8" s="34"/>
      <c r="J8" s="33"/>
      <c r="K8" s="33"/>
    </row>
    <row r="9" spans="1:14" x14ac:dyDescent="0.15">
      <c r="A9" s="2" t="s">
        <v>0</v>
      </c>
      <c r="B9" s="2" t="s">
        <v>1</v>
      </c>
      <c r="C9" s="2" t="s">
        <v>2</v>
      </c>
      <c r="D9" s="2" t="str">
        <f>D1</f>
        <v>1月17日估值</v>
      </c>
      <c r="E9" s="2" t="s">
        <v>25</v>
      </c>
      <c r="F9" s="2" t="s">
        <v>26</v>
      </c>
      <c r="G9" s="3" t="s">
        <v>4</v>
      </c>
      <c r="H9" s="3" t="s">
        <v>5</v>
      </c>
      <c r="I9" s="2" t="s">
        <v>6</v>
      </c>
      <c r="J9" s="2" t="s">
        <v>7</v>
      </c>
      <c r="K9" s="7" t="s">
        <v>8</v>
      </c>
    </row>
    <row r="10" spans="1:14" ht="33" x14ac:dyDescent="0.15">
      <c r="A10" s="4">
        <v>1</v>
      </c>
      <c r="B10" s="5" t="s">
        <v>27</v>
      </c>
      <c r="C10" s="5" t="s">
        <v>28</v>
      </c>
      <c r="D10" s="30">
        <v>0.99980000000000002</v>
      </c>
      <c r="E10" s="30">
        <v>1.1035999999999999</v>
      </c>
      <c r="F10" s="31">
        <v>2.9611999999999999E-2</v>
      </c>
      <c r="G10" s="6" t="s">
        <v>29</v>
      </c>
      <c r="H10" s="8">
        <f>D10*K10</f>
        <v>52715454.800000004</v>
      </c>
      <c r="I10" s="4" t="s">
        <v>30</v>
      </c>
      <c r="J10" s="4" t="s">
        <v>31</v>
      </c>
      <c r="K10" s="4">
        <v>52726000</v>
      </c>
    </row>
    <row r="11" spans="1:14" ht="33" x14ac:dyDescent="0.15">
      <c r="A11" s="4">
        <v>2</v>
      </c>
      <c r="B11" s="5" t="s">
        <v>32</v>
      </c>
      <c r="C11" s="5" t="s">
        <v>33</v>
      </c>
      <c r="D11" s="25">
        <v>1</v>
      </c>
      <c r="E11" s="25">
        <v>1.0862000000000001</v>
      </c>
      <c r="F11" s="24">
        <v>2.8000000000000001E-2</v>
      </c>
      <c r="G11" s="6" t="s">
        <v>29</v>
      </c>
      <c r="H11" s="8">
        <f>D11*K11</f>
        <v>50232000</v>
      </c>
      <c r="I11" s="4" t="s">
        <v>34</v>
      </c>
      <c r="J11" s="4" t="s">
        <v>31</v>
      </c>
      <c r="K11" s="4">
        <v>50232000</v>
      </c>
    </row>
    <row r="12" spans="1:14" x14ac:dyDescent="0.15">
      <c r="B12" s="12"/>
      <c r="D12" s="1"/>
    </row>
    <row r="13" spans="1:14" x14ac:dyDescent="0.15">
      <c r="B13" s="12"/>
      <c r="D13" s="1"/>
    </row>
    <row r="14" spans="1:14" x14ac:dyDescent="0.15">
      <c r="D14" s="1"/>
    </row>
    <row r="15" spans="1:14" x14ac:dyDescent="0.15">
      <c r="D15" s="1"/>
      <c r="F15" s="29"/>
    </row>
    <row r="16" spans="1:14" x14ac:dyDescent="0.15">
      <c r="D16" s="1"/>
    </row>
    <row r="17" spans="3:4" x14ac:dyDescent="0.15">
      <c r="D17" s="1"/>
    </row>
    <row r="18" spans="3:4" x14ac:dyDescent="0.15">
      <c r="D18" s="1"/>
    </row>
    <row r="19" spans="3:4" x14ac:dyDescent="0.15">
      <c r="C19" s="12"/>
      <c r="D19" s="12"/>
    </row>
    <row r="20" spans="3:4" x14ac:dyDescent="0.15">
      <c r="C20" s="12"/>
      <c r="D20" s="12"/>
    </row>
    <row r="21" spans="3:4" x14ac:dyDescent="0.15">
      <c r="C21" s="12"/>
      <c r="D21" s="12"/>
    </row>
    <row r="22" spans="3:4" x14ac:dyDescent="0.15">
      <c r="C22" s="12"/>
      <c r="D22" s="12"/>
    </row>
    <row r="23" spans="3:4" x14ac:dyDescent="0.15">
      <c r="C23" s="12"/>
      <c r="D23" s="12"/>
    </row>
    <row r="24" spans="3:4" x14ac:dyDescent="0.15">
      <c r="C24" s="12"/>
      <c r="D24" s="12"/>
    </row>
    <row r="25" spans="3:4" x14ac:dyDescent="0.15">
      <c r="C25" s="12"/>
      <c r="D25" s="12"/>
    </row>
    <row r="26" spans="3:4" x14ac:dyDescent="0.15">
      <c r="C26" s="12"/>
      <c r="D26" s="12"/>
    </row>
    <row r="27" spans="3:4" x14ac:dyDescent="0.15">
      <c r="C27" s="12"/>
      <c r="D27" s="12"/>
    </row>
    <row r="28" spans="3:4" x14ac:dyDescent="0.15">
      <c r="C28" s="12"/>
      <c r="D28" s="12"/>
    </row>
    <row r="29" spans="3:4" x14ac:dyDescent="0.15">
      <c r="C29" s="12"/>
      <c r="D29" s="12"/>
    </row>
  </sheetData>
  <autoFilter ref="A1:M13"/>
  <mergeCells count="1">
    <mergeCell ref="A8:K8"/>
  </mergeCells>
  <phoneticPr fontId="10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85" zoomScaleNormal="85" workbookViewId="0">
      <selection activeCell="D3" sqref="D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37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1.1217999999999999</v>
      </c>
      <c r="E2" s="16">
        <v>44708</v>
      </c>
      <c r="F2" s="17" t="s">
        <v>35</v>
      </c>
      <c r="G2" s="23">
        <f>D2*J2</f>
        <v>2282863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45681</v>
      </c>
      <c r="M2" s="21">
        <f>(D2-1)*365/(L2-E2)</f>
        <v>4.5690647482014353E-2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1.0222</v>
      </c>
      <c r="E3" s="16">
        <v>45393</v>
      </c>
      <c r="F3" s="4" t="s">
        <v>18</v>
      </c>
      <c r="G3" s="23">
        <f t="shared" ref="G3" si="0">D3*J3</f>
        <v>20439911.199999999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45681</v>
      </c>
      <c r="M3" s="22">
        <f t="shared" ref="M3" si="2">(D3-1)*365/(L3-E3)</f>
        <v>2.8135416666666666E-2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1月24日估值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1</v>
      </c>
      <c r="E9" s="30">
        <v>1.1035999999999999</v>
      </c>
      <c r="F9" s="31">
        <v>2.9611999999999999E-2</v>
      </c>
      <c r="G9" s="6" t="s">
        <v>29</v>
      </c>
      <c r="H9" s="8">
        <f>D9*K9</f>
        <v>52726000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1.0002</v>
      </c>
      <c r="E10" s="25">
        <v>1.0862000000000001</v>
      </c>
      <c r="F10" s="24">
        <v>2.8000000000000001E-2</v>
      </c>
      <c r="G10" s="6" t="s">
        <v>29</v>
      </c>
      <c r="H10" s="8">
        <f>D10*K10</f>
        <v>50242046.399999999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38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1.1220000000000001</v>
      </c>
      <c r="E2" s="16">
        <v>44708</v>
      </c>
      <c r="F2" s="17" t="s">
        <v>35</v>
      </c>
      <c r="G2" s="23">
        <f>D2*J2</f>
        <v>2283270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45688</v>
      </c>
      <c r="M2" s="21">
        <f>(D2-1)*365/(L2-E2)</f>
        <v>4.5438775510204116E-2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1.0220100000000001</v>
      </c>
      <c r="E3" s="16">
        <v>45393</v>
      </c>
      <c r="F3" s="4" t="s">
        <v>18</v>
      </c>
      <c r="G3" s="23">
        <f t="shared" ref="G3" si="0">D3*J3</f>
        <v>20436111.960000001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45688</v>
      </c>
      <c r="M3" s="22">
        <f t="shared" ref="M3" si="2">(D3-1)*365/(L3-E3)</f>
        <v>2.7232711864406886E-2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1月31日估值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0.99980000000000002</v>
      </c>
      <c r="E9" s="30">
        <v>1.1035999999999999</v>
      </c>
      <c r="F9" s="31">
        <v>2.9611999999999999E-2</v>
      </c>
      <c r="G9" s="6" t="s">
        <v>29</v>
      </c>
      <c r="H9" s="8">
        <f>D9*K9</f>
        <v>52715454.800000004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</v>
      </c>
      <c r="E10" s="25">
        <v>1.0862000000000001</v>
      </c>
      <c r="F10" s="24">
        <v>2.8000000000000001E-2</v>
      </c>
      <c r="G10" s="6" t="s">
        <v>29</v>
      </c>
      <c r="H10" s="8">
        <f>D10*K10</f>
        <v>50232000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39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1.1229</v>
      </c>
      <c r="E2" s="16">
        <v>44708</v>
      </c>
      <c r="F2" s="17" t="s">
        <v>35</v>
      </c>
      <c r="G2" s="23">
        <f>D2*J2</f>
        <v>2285101.5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45695</v>
      </c>
      <c r="M2" s="21">
        <f>(D2-1)*365/(L2-E2)</f>
        <v>4.5449341438703147E-2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1.0236000000000001</v>
      </c>
      <c r="E3" s="16">
        <v>45393</v>
      </c>
      <c r="F3" s="4" t="s">
        <v>18</v>
      </c>
      <c r="G3" s="23">
        <f t="shared" ref="G3" si="0">D3*J3</f>
        <v>20467905.600000001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45695</v>
      </c>
      <c r="M3" s="22">
        <f t="shared" ref="M3" si="2">(D3-1)*365/(L3-E3)</f>
        <v>2.8523178807947098E-2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2月7日估值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1.0012000000000001</v>
      </c>
      <c r="E9" s="30">
        <v>1.1035999999999999</v>
      </c>
      <c r="F9" s="31">
        <v>2.9611999999999999E-2</v>
      </c>
      <c r="G9" s="6" t="s">
        <v>29</v>
      </c>
      <c r="H9" s="8">
        <f>D9*K9</f>
        <v>52789271.200000003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1.0015000000000001</v>
      </c>
      <c r="E10" s="25">
        <v>1.0862000000000001</v>
      </c>
      <c r="F10" s="24">
        <v>2.8000000000000001E-2</v>
      </c>
      <c r="G10" s="6" t="s">
        <v>29</v>
      </c>
      <c r="H10" s="8">
        <f>D10*K10</f>
        <v>50307348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40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1.1231</v>
      </c>
      <c r="E2" s="16">
        <v>44708</v>
      </c>
      <c r="F2" s="17" t="s">
        <v>35</v>
      </c>
      <c r="G2" s="23">
        <f>D2*J2</f>
        <v>2285508.5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45702</v>
      </c>
      <c r="M2" s="21">
        <f>(D2-1)*365/(L2-E2)</f>
        <v>4.5202716297786716E-2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1.0236099999999999</v>
      </c>
      <c r="E3" s="16">
        <v>45393</v>
      </c>
      <c r="F3" s="4" t="s">
        <v>18</v>
      </c>
      <c r="G3" s="23">
        <f t="shared" ref="G3" si="0">D3*J3</f>
        <v>20468105.559999999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45702</v>
      </c>
      <c r="M3" s="22">
        <f t="shared" ref="M3" si="2">(D3-1)*365/(L3-E3)</f>
        <v>2.7888834951456207E-2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2月14日估值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1</v>
      </c>
      <c r="E9" s="30">
        <v>1.1035999999999999</v>
      </c>
      <c r="F9" s="31">
        <v>2.9611999999999999E-2</v>
      </c>
      <c r="G9" s="6" t="s">
        <v>29</v>
      </c>
      <c r="H9" s="8">
        <f>D9*K9</f>
        <v>52726000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1.0017</v>
      </c>
      <c r="E10" s="25">
        <v>1.0862000000000001</v>
      </c>
      <c r="F10" s="24">
        <v>2.8000000000000001E-2</v>
      </c>
      <c r="G10" s="6" t="s">
        <v>29</v>
      </c>
      <c r="H10" s="8">
        <f>D10*K10</f>
        <v>50317394.399999999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41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1.1221000000000001</v>
      </c>
      <c r="E2" s="16">
        <v>44708</v>
      </c>
      <c r="F2" s="17" t="s">
        <v>35</v>
      </c>
      <c r="G2" s="23">
        <f>D2*J2</f>
        <v>2283473.5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45709</v>
      </c>
      <c r="M2" s="21">
        <f>(D2-1)*365/(L2-E2)</f>
        <v>4.4521978021978055E-2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1.0215099999999999</v>
      </c>
      <c r="E3" s="16">
        <v>45393</v>
      </c>
      <c r="F3" s="4" t="s">
        <v>18</v>
      </c>
      <c r="G3" s="23">
        <f t="shared" ref="G3" si="0">D3*J3</f>
        <v>20426113.959999997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45709</v>
      </c>
      <c r="M3" s="22">
        <f t="shared" ref="M3" si="2">(D3-1)*365/(L3-E3)</f>
        <v>2.4845411392404971E-2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2月21日估值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0.99990000000000001</v>
      </c>
      <c r="E9" s="30">
        <v>1.1035999999999999</v>
      </c>
      <c r="F9" s="31">
        <v>2.9611999999999999E-2</v>
      </c>
      <c r="G9" s="6" t="s">
        <v>29</v>
      </c>
      <c r="H9" s="8">
        <f>D9*K9</f>
        <v>52720727.399999999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</v>
      </c>
      <c r="E10" s="25">
        <v>1.0862000000000001</v>
      </c>
      <c r="F10" s="24">
        <v>2.8000000000000001E-2</v>
      </c>
      <c r="G10" s="6" t="s">
        <v>29</v>
      </c>
      <c r="H10" s="8">
        <f>D10*K10</f>
        <v>50232000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L3" sqref="L3"/>
    </sheetView>
  </sheetViews>
  <sheetFormatPr defaultRowHeight="13.5" x14ac:dyDescent="0.15"/>
  <cols>
    <col min="2" max="2" width="27.75" customWidth="1"/>
    <col min="3" max="3" width="25.375" customWidth="1"/>
    <col min="4" max="4" width="19.5" customWidth="1"/>
    <col min="5" max="5" width="14.375" customWidth="1"/>
    <col min="6" max="6" width="18.125" customWidth="1"/>
    <col min="7" max="7" width="19.25" customWidth="1"/>
    <col min="8" max="8" width="18.75" customWidth="1"/>
    <col min="9" max="10" width="17.125" customWidth="1"/>
    <col min="11" max="11" width="15.375" customWidth="1"/>
    <col min="12" max="12" width="14.25" customWidth="1"/>
    <col min="13" max="13" width="15.875" customWidth="1"/>
  </cols>
  <sheetData>
    <row r="1" spans="1:13" ht="18" x14ac:dyDescent="0.15">
      <c r="A1" s="13" t="s">
        <v>0</v>
      </c>
      <c r="B1" s="13" t="s">
        <v>1</v>
      </c>
      <c r="C1" s="13" t="s">
        <v>2</v>
      </c>
      <c r="D1" s="13" t="s">
        <v>42</v>
      </c>
      <c r="E1" s="13" t="s">
        <v>3</v>
      </c>
      <c r="F1" s="14" t="s">
        <v>4</v>
      </c>
      <c r="G1" s="14" t="s">
        <v>5</v>
      </c>
      <c r="H1" s="13" t="s">
        <v>6</v>
      </c>
      <c r="I1" s="13" t="s">
        <v>7</v>
      </c>
      <c r="J1" s="18" t="s">
        <v>8</v>
      </c>
      <c r="K1" s="19" t="s">
        <v>9</v>
      </c>
      <c r="L1" s="19" t="s">
        <v>10</v>
      </c>
      <c r="M1" s="20" t="s">
        <v>11</v>
      </c>
    </row>
    <row r="2" spans="1:13" ht="33" x14ac:dyDescent="0.15">
      <c r="A2" s="15">
        <v>1</v>
      </c>
      <c r="B2" s="5" t="s">
        <v>12</v>
      </c>
      <c r="C2" s="5" t="s">
        <v>13</v>
      </c>
      <c r="D2" s="28">
        <v>1.121</v>
      </c>
      <c r="E2" s="16">
        <v>44708</v>
      </c>
      <c r="F2" s="17" t="s">
        <v>35</v>
      </c>
      <c r="G2" s="23">
        <f>D2*J2</f>
        <v>2281235</v>
      </c>
      <c r="H2" s="4" t="s">
        <v>14</v>
      </c>
      <c r="I2" s="4" t="s">
        <v>15</v>
      </c>
      <c r="J2" s="4">
        <v>2035000</v>
      </c>
      <c r="K2" s="9">
        <v>45804</v>
      </c>
      <c r="L2" s="10">
        <v>45716</v>
      </c>
      <c r="M2" s="21">
        <f>(D2-1)*365/(L2-E2)</f>
        <v>4.3814484126984125E-2</v>
      </c>
    </row>
    <row r="3" spans="1:13" ht="33" x14ac:dyDescent="0.15">
      <c r="A3" s="15">
        <v>2</v>
      </c>
      <c r="B3" s="5" t="s">
        <v>16</v>
      </c>
      <c r="C3" s="5" t="s">
        <v>17</v>
      </c>
      <c r="D3" s="28">
        <v>1.0191399999999999</v>
      </c>
      <c r="E3" s="16">
        <v>45393</v>
      </c>
      <c r="F3" s="4" t="s">
        <v>18</v>
      </c>
      <c r="G3" s="23">
        <f t="shared" ref="G3" si="0">D3*J3</f>
        <v>20378723.439999998</v>
      </c>
      <c r="H3" s="4" t="s">
        <v>19</v>
      </c>
      <c r="I3" s="4" t="s">
        <v>15</v>
      </c>
      <c r="J3" s="4">
        <v>19996000</v>
      </c>
      <c r="K3" s="9">
        <v>45758</v>
      </c>
      <c r="L3" s="10">
        <f t="shared" ref="L3" si="1">$L$2</f>
        <v>45716</v>
      </c>
      <c r="M3" s="22">
        <f t="shared" ref="M3" si="2">(D3-1)*365/(L3-E3)</f>
        <v>2.1628792569659369E-2</v>
      </c>
    </row>
    <row r="4" spans="1:13" ht="16.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6.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/>
      <c r="M5" s="12"/>
    </row>
    <row r="6" spans="1:13" ht="16.5" x14ac:dyDescent="0.15">
      <c r="A6" s="12"/>
      <c r="B6" s="12"/>
      <c r="C6" s="26"/>
      <c r="D6" s="27"/>
      <c r="E6" s="26"/>
      <c r="F6" s="12"/>
      <c r="G6" s="12"/>
      <c r="H6" s="12"/>
      <c r="I6" s="12"/>
      <c r="J6" s="12"/>
      <c r="K6" s="12"/>
      <c r="L6" s="1"/>
      <c r="M6" s="1"/>
    </row>
    <row r="7" spans="1:13" ht="21" x14ac:dyDescent="0.15">
      <c r="A7" s="33" t="s">
        <v>24</v>
      </c>
      <c r="B7" s="33"/>
      <c r="C7" s="33"/>
      <c r="D7" s="33"/>
      <c r="E7" s="33"/>
      <c r="F7" s="33"/>
      <c r="G7" s="33"/>
      <c r="H7" s="34"/>
      <c r="I7" s="34"/>
      <c r="J7" s="33"/>
      <c r="K7" s="33"/>
      <c r="L7" s="1"/>
      <c r="M7" s="1"/>
    </row>
    <row r="8" spans="1:13" ht="16.5" x14ac:dyDescent="0.15">
      <c r="A8" s="2" t="s">
        <v>0</v>
      </c>
      <c r="B8" s="2" t="s">
        <v>1</v>
      </c>
      <c r="C8" s="2" t="s">
        <v>2</v>
      </c>
      <c r="D8" s="2" t="str">
        <f>D1</f>
        <v>2月28日估值</v>
      </c>
      <c r="E8" s="2" t="s">
        <v>25</v>
      </c>
      <c r="F8" s="2" t="s">
        <v>26</v>
      </c>
      <c r="G8" s="3" t="s">
        <v>4</v>
      </c>
      <c r="H8" s="3" t="s">
        <v>5</v>
      </c>
      <c r="I8" s="2" t="s">
        <v>6</v>
      </c>
      <c r="J8" s="2" t="s">
        <v>7</v>
      </c>
      <c r="K8" s="7" t="s">
        <v>8</v>
      </c>
      <c r="L8" s="1"/>
      <c r="M8" s="1"/>
    </row>
    <row r="9" spans="1:13" ht="33" x14ac:dyDescent="0.15">
      <c r="A9" s="4">
        <v>1</v>
      </c>
      <c r="B9" s="5" t="s">
        <v>27</v>
      </c>
      <c r="C9" s="5" t="s">
        <v>28</v>
      </c>
      <c r="D9" s="30">
        <v>0.99990000000000001</v>
      </c>
      <c r="E9" s="30">
        <v>1.1035999999999999</v>
      </c>
      <c r="F9" s="31">
        <v>2.9611999999999999E-2</v>
      </c>
      <c r="G9" s="6" t="s">
        <v>29</v>
      </c>
      <c r="H9" s="8">
        <f>D9*K9</f>
        <v>52720727.399999999</v>
      </c>
      <c r="I9" s="4" t="s">
        <v>30</v>
      </c>
      <c r="J9" s="4" t="s">
        <v>31</v>
      </c>
      <c r="K9" s="4">
        <v>52726000</v>
      </c>
      <c r="L9" s="1"/>
      <c r="M9" s="1"/>
    </row>
    <row r="10" spans="1:13" ht="33" x14ac:dyDescent="0.15">
      <c r="A10" s="4">
        <v>2</v>
      </c>
      <c r="B10" s="5" t="s">
        <v>32</v>
      </c>
      <c r="C10" s="5" t="s">
        <v>33</v>
      </c>
      <c r="D10" s="25">
        <v>1</v>
      </c>
      <c r="E10" s="25">
        <v>1.0862000000000001</v>
      </c>
      <c r="F10" s="24">
        <v>2.8000000000000001E-2</v>
      </c>
      <c r="G10" s="6" t="s">
        <v>29</v>
      </c>
      <c r="H10" s="8">
        <f>D10*K10</f>
        <v>50232000</v>
      </c>
      <c r="I10" s="4" t="s">
        <v>34</v>
      </c>
      <c r="J10" s="4" t="s">
        <v>31</v>
      </c>
      <c r="K10" s="4">
        <v>50232000</v>
      </c>
      <c r="L10" s="1"/>
      <c r="M10" s="1"/>
    </row>
  </sheetData>
  <mergeCells count="1">
    <mergeCell ref="A7:K7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1.6披露</vt:lpstr>
      <vt:lpstr>1.13披露</vt:lpstr>
      <vt:lpstr>1.20披露</vt:lpstr>
      <vt:lpstr>1.27披露</vt:lpstr>
      <vt:lpstr>2.3披露</vt:lpstr>
      <vt:lpstr>2.10披露</vt:lpstr>
      <vt:lpstr>2.17披露</vt:lpstr>
      <vt:lpstr>2.24披露</vt:lpstr>
      <vt:lpstr>3.3披露</vt:lpstr>
      <vt:lpstr>3.10披露</vt:lpstr>
      <vt:lpstr>3.17披露</vt:lpstr>
      <vt:lpstr>3.24披露</vt:lpstr>
      <vt:lpstr>3.31披露</vt:lpstr>
      <vt:lpstr>4.7披露</vt:lpstr>
      <vt:lpstr>4.14披露</vt:lpstr>
      <vt:lpstr>4.21披露</vt:lpstr>
      <vt:lpstr>4.28披露</vt:lpstr>
      <vt:lpstr>5.5披露</vt:lpstr>
      <vt:lpstr>5.12披露</vt:lpstr>
      <vt:lpstr>5.19披露</vt:lpstr>
      <vt:lpstr>5.26披露</vt:lpstr>
      <vt:lpstr>6.2披露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31288</dc:creator>
  <cp:lastModifiedBy>Anbank</cp:lastModifiedBy>
  <dcterms:created xsi:type="dcterms:W3CDTF">2020-01-03T01:25:00Z</dcterms:created>
  <dcterms:modified xsi:type="dcterms:W3CDTF">2026-01-27T09:19:59Z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C093C14C4F13418B8B407701C88FA22F_13</vt:lpwstr>
  </property>
</Properties>
</file>